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/>
  <mc:AlternateContent xmlns:mc="http://schemas.openxmlformats.org/markup-compatibility/2006">
    <mc:Choice Requires="x15">
      <x15ac:absPath xmlns:x15ac="http://schemas.microsoft.com/office/spreadsheetml/2010/11/ac" url="https://d.docs.live.net/e915f5c61b1dfd60/B奖学金工作/2022年/三个年级最终稿件/"/>
    </mc:Choice>
  </mc:AlternateContent>
  <xr:revisionPtr revIDLastSave="14" documentId="8_{FE648B77-1BDB-493F-BCD6-EA113E81CDD2}" xr6:coauthVersionLast="47" xr6:coauthVersionMax="47" xr10:uidLastSave="{76D90680-AE21-4FAF-86E7-4324191DC1B5}"/>
  <bookViews>
    <workbookView xWindow="-110" yWindow="-110" windowWidth="25820" windowHeight="15620" activeTab="1" xr2:uid="{00000000-000D-0000-FFFF-FFFF00000000}"/>
  </bookViews>
  <sheets>
    <sheet name="机器人" sheetId="6" r:id="rId1"/>
    <sheet name="电气" sheetId="1" r:id="rId2"/>
    <sheet name="电信" sheetId="3" r:id="rId3"/>
    <sheet name="通信" sheetId="4" r:id="rId4"/>
    <sheet name="智科" sheetId="2" r:id="rId5"/>
    <sheet name="自动化" sheetId="5" r:id="rId6"/>
  </sheets>
  <externalReferences>
    <externalReference r:id="rId7"/>
  </externalReferences>
  <definedNames>
    <definedName name="_xlnm._FilterDatabase" localSheetId="1" hidden="1">电气!$A$4:$BJ$80</definedName>
    <definedName name="_xlnm._FilterDatabase" localSheetId="2" hidden="1">电信!$A$4:$BL$61</definedName>
    <definedName name="_xlnm._FilterDatabase" localSheetId="0" hidden="1">机器人!$A$4:$BB$35</definedName>
    <definedName name="_xlnm._FilterDatabase" localSheetId="3" hidden="1">通信!$A$4:$BB$116</definedName>
    <definedName name="_xlnm._FilterDatabase" localSheetId="4" hidden="1">智科!$A$4:$BB$49</definedName>
    <definedName name="_xlnm._FilterDatabase" localSheetId="5" hidden="1">自动化!$A$4:$BK$4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A80" i="1" l="1"/>
  <c r="AX80" i="1"/>
  <c r="AW80" i="1"/>
  <c r="AO80" i="1"/>
  <c r="AG80" i="1"/>
  <c r="AB80" i="1"/>
  <c r="AY80" i="1" s="1"/>
  <c r="BA79" i="1"/>
  <c r="AX79" i="1"/>
  <c r="AW79" i="1"/>
  <c r="AO79" i="1"/>
  <c r="AG79" i="1"/>
  <c r="AB79" i="1"/>
  <c r="AY79" i="1" s="1"/>
  <c r="BA78" i="1"/>
  <c r="AY78" i="1"/>
  <c r="AX78" i="1"/>
  <c r="AZ78" i="1" s="1"/>
  <c r="AW78" i="1"/>
  <c r="AO78" i="1"/>
  <c r="AG78" i="1"/>
  <c r="AB78" i="1"/>
  <c r="BA77" i="1"/>
  <c r="AX77" i="1"/>
  <c r="AW77" i="1"/>
  <c r="AO77" i="1"/>
  <c r="AG77" i="1"/>
  <c r="AB77" i="1"/>
  <c r="AY77" i="1" s="1"/>
  <c r="BA76" i="1"/>
  <c r="AY76" i="1"/>
  <c r="AZ76" i="1" s="1"/>
  <c r="AX76" i="1"/>
  <c r="AW76" i="1"/>
  <c r="AO76" i="1"/>
  <c r="AG76" i="1"/>
  <c r="AB76" i="1"/>
  <c r="BA75" i="1"/>
  <c r="AX75" i="1"/>
  <c r="AW75" i="1"/>
  <c r="AO75" i="1"/>
  <c r="AG75" i="1"/>
  <c r="AB75" i="1"/>
  <c r="AY75" i="1" s="1"/>
  <c r="BA74" i="1"/>
  <c r="AX74" i="1"/>
  <c r="AZ74" i="1" s="1"/>
  <c r="AW74" i="1"/>
  <c r="AY74" i="1" s="1"/>
  <c r="AO74" i="1"/>
  <c r="AG74" i="1"/>
  <c r="AB74" i="1"/>
  <c r="BA73" i="1"/>
  <c r="AX73" i="1"/>
  <c r="AW73" i="1"/>
  <c r="AO73" i="1"/>
  <c r="AG73" i="1"/>
  <c r="AB73" i="1"/>
  <c r="AY73" i="1" s="1"/>
  <c r="BA72" i="1"/>
  <c r="AX72" i="1"/>
  <c r="AW72" i="1"/>
  <c r="AO72" i="1"/>
  <c r="AG72" i="1"/>
  <c r="AY72" i="1" s="1"/>
  <c r="AB72" i="1"/>
  <c r="BA71" i="1"/>
  <c r="AX71" i="1"/>
  <c r="AZ71" i="1" s="1"/>
  <c r="AW71" i="1"/>
  <c r="AO71" i="1"/>
  <c r="AG71" i="1"/>
  <c r="AY71" i="1" s="1"/>
  <c r="AB71" i="1"/>
  <c r="BA70" i="1"/>
  <c r="AX70" i="1"/>
  <c r="AW70" i="1"/>
  <c r="AO70" i="1"/>
  <c r="AG70" i="1"/>
  <c r="AB70" i="1"/>
  <c r="AY70" i="1" s="1"/>
  <c r="BA69" i="1"/>
  <c r="AX69" i="1"/>
  <c r="AW69" i="1"/>
  <c r="AO69" i="1"/>
  <c r="AG69" i="1"/>
  <c r="AY69" i="1" s="1"/>
  <c r="AZ69" i="1" s="1"/>
  <c r="AB69" i="1"/>
  <c r="BA68" i="1"/>
  <c r="AX68" i="1"/>
  <c r="AW68" i="1"/>
  <c r="AO68" i="1"/>
  <c r="AG68" i="1"/>
  <c r="AB68" i="1"/>
  <c r="AY68" i="1" s="1"/>
  <c r="BA67" i="1"/>
  <c r="AZ67" i="1"/>
  <c r="AY67" i="1"/>
  <c r="AX67" i="1"/>
  <c r="AW67" i="1"/>
  <c r="AO67" i="1"/>
  <c r="AG67" i="1"/>
  <c r="AB67" i="1"/>
  <c r="BA66" i="1"/>
  <c r="AX66" i="1"/>
  <c r="AW66" i="1"/>
  <c r="AO66" i="1"/>
  <c r="AG66" i="1"/>
  <c r="AB66" i="1"/>
  <c r="AY66" i="1" s="1"/>
  <c r="BA65" i="1"/>
  <c r="AY65" i="1"/>
  <c r="AX65" i="1"/>
  <c r="AZ65" i="1" s="1"/>
  <c r="AW65" i="1"/>
  <c r="AO65" i="1"/>
  <c r="AG65" i="1"/>
  <c r="AB65" i="1"/>
  <c r="BA64" i="1"/>
  <c r="AX64" i="1"/>
  <c r="AW64" i="1"/>
  <c r="AO64" i="1"/>
  <c r="AG64" i="1"/>
  <c r="AB64" i="1"/>
  <c r="AY64" i="1" s="1"/>
  <c r="BA63" i="1"/>
  <c r="AX63" i="1"/>
  <c r="AW63" i="1"/>
  <c r="AO63" i="1"/>
  <c r="AY63" i="1" s="1"/>
  <c r="AG63" i="1"/>
  <c r="AB63" i="1"/>
  <c r="BA62" i="1"/>
  <c r="AX62" i="1"/>
  <c r="AW62" i="1"/>
  <c r="AO62" i="1"/>
  <c r="AG62" i="1"/>
  <c r="AB62" i="1"/>
  <c r="AY62" i="1" s="1"/>
  <c r="AZ62" i="1" s="1"/>
  <c r="BA61" i="1"/>
  <c r="AX61" i="1"/>
  <c r="AW61" i="1"/>
  <c r="AO61" i="1"/>
  <c r="AG61" i="1"/>
  <c r="AB61" i="1"/>
  <c r="AY61" i="1" s="1"/>
  <c r="BA60" i="1"/>
  <c r="AX60" i="1"/>
  <c r="AW60" i="1"/>
  <c r="AO60" i="1"/>
  <c r="AG60" i="1"/>
  <c r="AB60" i="1"/>
  <c r="AY60" i="1" s="1"/>
  <c r="BA59" i="1"/>
  <c r="AX59" i="1"/>
  <c r="AW59" i="1"/>
  <c r="AO59" i="1"/>
  <c r="AG59" i="1"/>
  <c r="AB59" i="1"/>
  <c r="AY59" i="1" s="1"/>
  <c r="BA58" i="1"/>
  <c r="AY58" i="1"/>
  <c r="AZ58" i="1" s="1"/>
  <c r="AX58" i="1"/>
  <c r="AW58" i="1"/>
  <c r="AO58" i="1"/>
  <c r="AG58" i="1"/>
  <c r="AB58" i="1"/>
  <c r="BA57" i="1"/>
  <c r="AX57" i="1"/>
  <c r="AW57" i="1"/>
  <c r="AO57" i="1"/>
  <c r="AG57" i="1"/>
  <c r="AB57" i="1"/>
  <c r="AY57" i="1" s="1"/>
  <c r="BA56" i="1"/>
  <c r="AY56" i="1"/>
  <c r="AZ56" i="1" s="1"/>
  <c r="AX56" i="1"/>
  <c r="AW56" i="1"/>
  <c r="AO56" i="1"/>
  <c r="AG56" i="1"/>
  <c r="AB56" i="1"/>
  <c r="BA55" i="1"/>
  <c r="AX55" i="1"/>
  <c r="AZ55" i="1" s="1"/>
  <c r="AW55" i="1"/>
  <c r="AO55" i="1"/>
  <c r="AG55" i="1"/>
  <c r="AB55" i="1"/>
  <c r="AY55" i="1" s="1"/>
  <c r="BA54" i="1"/>
  <c r="AX54" i="1"/>
  <c r="AW54" i="1"/>
  <c r="AY54" i="1" s="1"/>
  <c r="AO54" i="1"/>
  <c r="AG54" i="1"/>
  <c r="AB54" i="1"/>
  <c r="BA53" i="1"/>
  <c r="AX53" i="1"/>
  <c r="AW53" i="1"/>
  <c r="AO53" i="1"/>
  <c r="AG53" i="1"/>
  <c r="AB53" i="1"/>
  <c r="AY53" i="1" s="1"/>
  <c r="BA52" i="1"/>
  <c r="AX52" i="1"/>
  <c r="AW52" i="1"/>
  <c r="AO52" i="1"/>
  <c r="AG52" i="1"/>
  <c r="AY52" i="1" s="1"/>
  <c r="AB52" i="1"/>
  <c r="BA109" i="5"/>
  <c r="AW109" i="5"/>
  <c r="AO109" i="5"/>
  <c r="AG109" i="5"/>
  <c r="AB109" i="5"/>
  <c r="P109" i="5"/>
  <c r="S109" i="5" s="1"/>
  <c r="D109" i="5"/>
  <c r="N109" i="5" s="1"/>
  <c r="BA108" i="5"/>
  <c r="AW108" i="5"/>
  <c r="AO108" i="5"/>
  <c r="AG108" i="5"/>
  <c r="AB108" i="5"/>
  <c r="P108" i="5"/>
  <c r="S108" i="5" s="1"/>
  <c r="N108" i="5"/>
  <c r="BA107" i="5"/>
  <c r="AW107" i="5"/>
  <c r="AO107" i="5"/>
  <c r="AG107" i="5"/>
  <c r="AB107" i="5"/>
  <c r="P107" i="5"/>
  <c r="S107" i="5" s="1"/>
  <c r="N107" i="5"/>
  <c r="BA106" i="5"/>
  <c r="AW106" i="5"/>
  <c r="AO106" i="5"/>
  <c r="AG106" i="5"/>
  <c r="AB106" i="5"/>
  <c r="P106" i="5"/>
  <c r="S106" i="5" s="1"/>
  <c r="N106" i="5"/>
  <c r="BA105" i="5"/>
  <c r="AW105" i="5"/>
  <c r="AO105" i="5"/>
  <c r="AG105" i="5"/>
  <c r="AB105" i="5"/>
  <c r="P105" i="5"/>
  <c r="S105" i="5" s="1"/>
  <c r="N105" i="5"/>
  <c r="BA104" i="5"/>
  <c r="AW104" i="5"/>
  <c r="AO104" i="5"/>
  <c r="AG104" i="5"/>
  <c r="AB104" i="5"/>
  <c r="P104" i="5"/>
  <c r="S104" i="5" s="1"/>
  <c r="N104" i="5"/>
  <c r="BA103" i="5"/>
  <c r="AW103" i="5"/>
  <c r="AO103" i="5"/>
  <c r="AG103" i="5"/>
  <c r="AB103" i="5"/>
  <c r="P103" i="5"/>
  <c r="S103" i="5" s="1"/>
  <c r="N103" i="5"/>
  <c r="BA102" i="5"/>
  <c r="AW102" i="5"/>
  <c r="AO102" i="5"/>
  <c r="AG102" i="5"/>
  <c r="AB102" i="5"/>
  <c r="P102" i="5"/>
  <c r="S102" i="5" s="1"/>
  <c r="N102" i="5"/>
  <c r="BA101" i="5"/>
  <c r="AW101" i="5"/>
  <c r="AO101" i="5"/>
  <c r="AG101" i="5"/>
  <c r="AB101" i="5"/>
  <c r="P101" i="5"/>
  <c r="S101" i="5" s="1"/>
  <c r="N101" i="5"/>
  <c r="BA100" i="5"/>
  <c r="AW100" i="5"/>
  <c r="AO100" i="5"/>
  <c r="AG100" i="5"/>
  <c r="AB100" i="5"/>
  <c r="P100" i="5"/>
  <c r="S100" i="5" s="1"/>
  <c r="N100" i="5"/>
  <c r="BA99" i="5"/>
  <c r="AW99" i="5"/>
  <c r="AO99" i="5"/>
  <c r="AG99" i="5"/>
  <c r="AB99" i="5"/>
  <c r="P99" i="5"/>
  <c r="S99" i="5" s="1"/>
  <c r="N99" i="5"/>
  <c r="BA98" i="5"/>
  <c r="AW98" i="5"/>
  <c r="AO98" i="5"/>
  <c r="AG98" i="5"/>
  <c r="AB98" i="5"/>
  <c r="P98" i="5"/>
  <c r="S98" i="5" s="1"/>
  <c r="N98" i="5"/>
  <c r="BA97" i="5"/>
  <c r="AW97" i="5"/>
  <c r="AO97" i="5"/>
  <c r="AG97" i="5"/>
  <c r="AB97" i="5"/>
  <c r="P97" i="5"/>
  <c r="S97" i="5" s="1"/>
  <c r="N97" i="5"/>
  <c r="BA96" i="5"/>
  <c r="AW96" i="5"/>
  <c r="AO96" i="5"/>
  <c r="AG96" i="5"/>
  <c r="AB96" i="5"/>
  <c r="P96" i="5"/>
  <c r="S96" i="5" s="1"/>
  <c r="N96" i="5"/>
  <c r="BA95" i="5"/>
  <c r="AW95" i="5"/>
  <c r="AO95" i="5"/>
  <c r="AG95" i="5"/>
  <c r="AB95" i="5"/>
  <c r="P95" i="5"/>
  <c r="S95" i="5" s="1"/>
  <c r="N95" i="5"/>
  <c r="BA94" i="5"/>
  <c r="AW94" i="5"/>
  <c r="AO94" i="5"/>
  <c r="AG94" i="5"/>
  <c r="AB94" i="5"/>
  <c r="P94" i="5"/>
  <c r="S94" i="5" s="1"/>
  <c r="N94" i="5"/>
  <c r="BA93" i="5"/>
  <c r="AW93" i="5"/>
  <c r="AO93" i="5"/>
  <c r="AG93" i="5"/>
  <c r="AB93" i="5"/>
  <c r="P93" i="5"/>
  <c r="S93" i="5" s="1"/>
  <c r="N93" i="5"/>
  <c r="BA92" i="5"/>
  <c r="AW92" i="5"/>
  <c r="AO92" i="5"/>
  <c r="AG92" i="5"/>
  <c r="AB92" i="5"/>
  <c r="P92" i="5"/>
  <c r="S92" i="5" s="1"/>
  <c r="N92" i="5"/>
  <c r="BA91" i="5"/>
  <c r="AW91" i="5"/>
  <c r="AO91" i="5"/>
  <c r="AG91" i="5"/>
  <c r="AB91" i="5"/>
  <c r="P91" i="5"/>
  <c r="S91" i="5" s="1"/>
  <c r="N91" i="5"/>
  <c r="BA90" i="5"/>
  <c r="AW90" i="5"/>
  <c r="AO90" i="5"/>
  <c r="AG90" i="5"/>
  <c r="AB90" i="5"/>
  <c r="P90" i="5"/>
  <c r="S90" i="5" s="1"/>
  <c r="N90" i="5"/>
  <c r="BA89" i="5"/>
  <c r="AW89" i="5"/>
  <c r="AO89" i="5"/>
  <c r="AG89" i="5"/>
  <c r="AB89" i="5"/>
  <c r="P89" i="5"/>
  <c r="S89" i="5" s="1"/>
  <c r="N89" i="5"/>
  <c r="BA88" i="5"/>
  <c r="AW88" i="5"/>
  <c r="AO88" i="5"/>
  <c r="AG88" i="5"/>
  <c r="AB88" i="5"/>
  <c r="P88" i="5"/>
  <c r="S88" i="5" s="1"/>
  <c r="N88" i="5"/>
  <c r="BA87" i="5"/>
  <c r="AW87" i="5"/>
  <c r="AO87" i="5"/>
  <c r="AG87" i="5"/>
  <c r="AB87" i="5"/>
  <c r="P87" i="5"/>
  <c r="S87" i="5" s="1"/>
  <c r="N87" i="5"/>
  <c r="BA86" i="5"/>
  <c r="AW86" i="5"/>
  <c r="AO86" i="5"/>
  <c r="AG86" i="5"/>
  <c r="AB86" i="5"/>
  <c r="P86" i="5"/>
  <c r="S86" i="5" s="1"/>
  <c r="N86" i="5"/>
  <c r="BA85" i="5"/>
  <c r="AW85" i="5"/>
  <c r="AO85" i="5"/>
  <c r="AG85" i="5"/>
  <c r="AB85" i="5"/>
  <c r="P85" i="5"/>
  <c r="S85" i="5" s="1"/>
  <c r="N85" i="5"/>
  <c r="BA84" i="5"/>
  <c r="AW84" i="5"/>
  <c r="AO84" i="5"/>
  <c r="AG84" i="5"/>
  <c r="AB84" i="5"/>
  <c r="P84" i="5"/>
  <c r="S84" i="5" s="1"/>
  <c r="N84" i="5"/>
  <c r="BA83" i="5"/>
  <c r="AW83" i="5"/>
  <c r="AO83" i="5"/>
  <c r="AG83" i="5"/>
  <c r="AB83" i="5"/>
  <c r="P83" i="5"/>
  <c r="S83" i="5" s="1"/>
  <c r="N83" i="5"/>
  <c r="BA82" i="5"/>
  <c r="AW82" i="5"/>
  <c r="AO82" i="5"/>
  <c r="AG82" i="5"/>
  <c r="AB82" i="5"/>
  <c r="P82" i="5"/>
  <c r="S82" i="5" s="1"/>
  <c r="N82" i="5"/>
  <c r="BA81" i="5"/>
  <c r="AW81" i="5"/>
  <c r="AO81" i="5"/>
  <c r="AG81" i="5"/>
  <c r="AB81" i="5"/>
  <c r="P81" i="5"/>
  <c r="S81" i="5" s="1"/>
  <c r="N81" i="5"/>
  <c r="BA80" i="5"/>
  <c r="AW80" i="5"/>
  <c r="AO80" i="5"/>
  <c r="AG80" i="5"/>
  <c r="AB80" i="5"/>
  <c r="P80" i="5"/>
  <c r="S80" i="5" s="1"/>
  <c r="N80" i="5"/>
  <c r="BA79" i="5"/>
  <c r="AW79" i="5"/>
  <c r="AO79" i="5"/>
  <c r="AG79" i="5"/>
  <c r="AB79" i="5"/>
  <c r="P79" i="5"/>
  <c r="S79" i="5" s="1"/>
  <c r="N79" i="5"/>
  <c r="BA78" i="5"/>
  <c r="AW78" i="5"/>
  <c r="AO78" i="5"/>
  <c r="AG78" i="5"/>
  <c r="AB78" i="5"/>
  <c r="P78" i="5"/>
  <c r="S78" i="5" s="1"/>
  <c r="N78" i="5"/>
  <c r="BA77" i="5"/>
  <c r="AW77" i="5"/>
  <c r="AO77" i="5"/>
  <c r="AG77" i="5"/>
  <c r="AB77" i="5"/>
  <c r="P77" i="5"/>
  <c r="S77" i="5" s="1"/>
  <c r="N77" i="5"/>
  <c r="BA76" i="5"/>
  <c r="AW76" i="5"/>
  <c r="AO76" i="5"/>
  <c r="AG76" i="5"/>
  <c r="AB76" i="5"/>
  <c r="P76" i="5"/>
  <c r="S76" i="5" s="1"/>
  <c r="N76" i="5"/>
  <c r="BA75" i="5"/>
  <c r="AW75" i="5"/>
  <c r="AO75" i="5"/>
  <c r="AG75" i="5"/>
  <c r="AB75" i="5"/>
  <c r="P75" i="5"/>
  <c r="S75" i="5" s="1"/>
  <c r="N75" i="5"/>
  <c r="BA74" i="5"/>
  <c r="AW74" i="5"/>
  <c r="AO74" i="5"/>
  <c r="AG74" i="5"/>
  <c r="AB74" i="5"/>
  <c r="P74" i="5"/>
  <c r="S74" i="5" s="1"/>
  <c r="N74" i="5"/>
  <c r="BA73" i="5"/>
  <c r="AW73" i="5"/>
  <c r="AO73" i="5"/>
  <c r="AG73" i="5"/>
  <c r="AB73" i="5"/>
  <c r="P73" i="5"/>
  <c r="S73" i="5" s="1"/>
  <c r="N73" i="5"/>
  <c r="BA72" i="5"/>
  <c r="AW72" i="5"/>
  <c r="AO72" i="5"/>
  <c r="AG72" i="5"/>
  <c r="AB72" i="5"/>
  <c r="P72" i="5"/>
  <c r="S72" i="5" s="1"/>
  <c r="N72" i="5"/>
  <c r="BA71" i="5"/>
  <c r="AW71" i="5"/>
  <c r="AO71" i="5"/>
  <c r="AG71" i="5"/>
  <c r="AB71" i="5"/>
  <c r="P71" i="5"/>
  <c r="S71" i="5" s="1"/>
  <c r="N71" i="5"/>
  <c r="BA70" i="5"/>
  <c r="AW70" i="5"/>
  <c r="AO70" i="5"/>
  <c r="AG70" i="5"/>
  <c r="AB70" i="5"/>
  <c r="P70" i="5"/>
  <c r="S70" i="5" s="1"/>
  <c r="N70" i="5"/>
  <c r="BA69" i="5"/>
  <c r="AW69" i="5"/>
  <c r="AO69" i="5"/>
  <c r="AG69" i="5"/>
  <c r="AB69" i="5"/>
  <c r="P69" i="5"/>
  <c r="S69" i="5" s="1"/>
  <c r="N69" i="5"/>
  <c r="BA68" i="5"/>
  <c r="AW68" i="5"/>
  <c r="AO68" i="5"/>
  <c r="AG68" i="5"/>
  <c r="AB68" i="5"/>
  <c r="P68" i="5"/>
  <c r="S68" i="5" s="1"/>
  <c r="N68" i="5"/>
  <c r="BA67" i="5"/>
  <c r="AW67" i="5"/>
  <c r="AO67" i="5"/>
  <c r="AG67" i="5"/>
  <c r="AB67" i="5"/>
  <c r="P67" i="5"/>
  <c r="S67" i="5" s="1"/>
  <c r="N67" i="5"/>
  <c r="BA66" i="5"/>
  <c r="AW66" i="5"/>
  <c r="AO66" i="5"/>
  <c r="AG66" i="5"/>
  <c r="AB66" i="5"/>
  <c r="P66" i="5"/>
  <c r="S66" i="5" s="1"/>
  <c r="N66" i="5"/>
  <c r="BA65" i="5"/>
  <c r="AW65" i="5"/>
  <c r="AO65" i="5"/>
  <c r="AG65" i="5"/>
  <c r="AB65" i="5"/>
  <c r="P65" i="5"/>
  <c r="S65" i="5" s="1"/>
  <c r="N65" i="5"/>
  <c r="BA64" i="5"/>
  <c r="AW64" i="5"/>
  <c r="AO64" i="5"/>
  <c r="AG64" i="5"/>
  <c r="AB64" i="5"/>
  <c r="P64" i="5"/>
  <c r="S64" i="5" s="1"/>
  <c r="N64" i="5"/>
  <c r="BA63" i="5"/>
  <c r="AW63" i="5"/>
  <c r="AO63" i="5"/>
  <c r="AG63" i="5"/>
  <c r="AB63" i="5"/>
  <c r="P63" i="5"/>
  <c r="S63" i="5" s="1"/>
  <c r="N63" i="5"/>
  <c r="BA62" i="5"/>
  <c r="AW62" i="5"/>
  <c r="AO62" i="5"/>
  <c r="AG62" i="5"/>
  <c r="AB62" i="5"/>
  <c r="P62" i="5"/>
  <c r="S62" i="5" s="1"/>
  <c r="N62" i="5"/>
  <c r="BA61" i="5"/>
  <c r="AW61" i="5"/>
  <c r="AO61" i="5"/>
  <c r="AG61" i="5"/>
  <c r="AB61" i="5"/>
  <c r="P61" i="5"/>
  <c r="S61" i="5" s="1"/>
  <c r="N61" i="5"/>
  <c r="BA60" i="5"/>
  <c r="AW60" i="5"/>
  <c r="AO60" i="5"/>
  <c r="AG60" i="5"/>
  <c r="AB60" i="5"/>
  <c r="P60" i="5"/>
  <c r="S60" i="5" s="1"/>
  <c r="N60" i="5"/>
  <c r="BA59" i="5"/>
  <c r="AW59" i="5"/>
  <c r="AO59" i="5"/>
  <c r="AG59" i="5"/>
  <c r="AB59" i="5"/>
  <c r="P59" i="5"/>
  <c r="S59" i="5" s="1"/>
  <c r="N59" i="5"/>
  <c r="BA58" i="5"/>
  <c r="AW58" i="5"/>
  <c r="AO58" i="5"/>
  <c r="AG58" i="5"/>
  <c r="AB58" i="5"/>
  <c r="P58" i="5"/>
  <c r="S58" i="5" s="1"/>
  <c r="N58" i="5"/>
  <c r="BA57" i="5"/>
  <c r="AW57" i="5"/>
  <c r="AO57" i="5"/>
  <c r="AG57" i="5"/>
  <c r="AB57" i="5"/>
  <c r="P57" i="5"/>
  <c r="S57" i="5" s="1"/>
  <c r="N57" i="5"/>
  <c r="BA56" i="5"/>
  <c r="AW56" i="5"/>
  <c r="AO56" i="5"/>
  <c r="AG56" i="5"/>
  <c r="AB56" i="5"/>
  <c r="P56" i="5"/>
  <c r="S56" i="5" s="1"/>
  <c r="N56" i="5"/>
  <c r="BA55" i="5"/>
  <c r="AW55" i="5"/>
  <c r="AO55" i="5"/>
  <c r="AG55" i="5"/>
  <c r="AB55" i="5"/>
  <c r="P55" i="5"/>
  <c r="S55" i="5" s="1"/>
  <c r="N55" i="5"/>
  <c r="BA54" i="5"/>
  <c r="AW54" i="5"/>
  <c r="AO54" i="5"/>
  <c r="AG54" i="5"/>
  <c r="AB54" i="5"/>
  <c r="P54" i="5"/>
  <c r="S54" i="5" s="1"/>
  <c r="N54" i="5"/>
  <c r="BA53" i="5"/>
  <c r="AW53" i="5"/>
  <c r="AO53" i="5"/>
  <c r="AG53" i="5"/>
  <c r="AB53" i="5"/>
  <c r="P53" i="5"/>
  <c r="S53" i="5" s="1"/>
  <c r="N53" i="5"/>
  <c r="BA52" i="5"/>
  <c r="AW52" i="5"/>
  <c r="AO52" i="5"/>
  <c r="AG52" i="5"/>
  <c r="AB52" i="5"/>
  <c r="P52" i="5"/>
  <c r="S52" i="5" s="1"/>
  <c r="N52" i="5"/>
  <c r="BA51" i="5"/>
  <c r="AW51" i="5"/>
  <c r="AO51" i="5"/>
  <c r="AG51" i="5"/>
  <c r="AB51" i="5"/>
  <c r="P51" i="5"/>
  <c r="S51" i="5" s="1"/>
  <c r="N51" i="5"/>
  <c r="BA50" i="5"/>
  <c r="AW50" i="5"/>
  <c r="AO50" i="5"/>
  <c r="AG50" i="5"/>
  <c r="AB50" i="5"/>
  <c r="P50" i="5"/>
  <c r="S50" i="5" s="1"/>
  <c r="N50" i="5"/>
  <c r="BA49" i="5"/>
  <c r="AW49" i="5"/>
  <c r="AO49" i="5"/>
  <c r="AG49" i="5"/>
  <c r="AB49" i="5"/>
  <c r="P49" i="5"/>
  <c r="S49" i="5" s="1"/>
  <c r="N49" i="5"/>
  <c r="BA48" i="5"/>
  <c r="AW48" i="5"/>
  <c r="AO48" i="5"/>
  <c r="AG48" i="5"/>
  <c r="AB48" i="5"/>
  <c r="P48" i="5"/>
  <c r="S48" i="5" s="1"/>
  <c r="N48" i="5"/>
  <c r="BA47" i="5"/>
  <c r="AW47" i="5"/>
  <c r="AO47" i="5"/>
  <c r="AG47" i="5"/>
  <c r="AB47" i="5"/>
  <c r="P47" i="5"/>
  <c r="S47" i="5" s="1"/>
  <c r="N47" i="5"/>
  <c r="BA46" i="5"/>
  <c r="AW46" i="5"/>
  <c r="AO46" i="5"/>
  <c r="AG46" i="5"/>
  <c r="AB46" i="5"/>
  <c r="P46" i="5"/>
  <c r="S46" i="5" s="1"/>
  <c r="N46" i="5"/>
  <c r="BA45" i="5"/>
  <c r="AW45" i="5"/>
  <c r="AO45" i="5"/>
  <c r="AG45" i="5"/>
  <c r="AB45" i="5"/>
  <c r="P45" i="5"/>
  <c r="S45" i="5" s="1"/>
  <c r="N45" i="5"/>
  <c r="BA44" i="5"/>
  <c r="AW44" i="5"/>
  <c r="AO44" i="5"/>
  <c r="AG44" i="5"/>
  <c r="AB44" i="5"/>
  <c r="P44" i="5"/>
  <c r="S44" i="5" s="1"/>
  <c r="N44" i="5"/>
  <c r="BA43" i="5"/>
  <c r="AW43" i="5"/>
  <c r="AO43" i="5"/>
  <c r="AG43" i="5"/>
  <c r="AB43" i="5"/>
  <c r="P43" i="5"/>
  <c r="S43" i="5" s="1"/>
  <c r="N43" i="5"/>
  <c r="BA42" i="5"/>
  <c r="AW42" i="5"/>
  <c r="AO42" i="5"/>
  <c r="AG42" i="5"/>
  <c r="AB42" i="5"/>
  <c r="P42" i="5"/>
  <c r="S42" i="5" s="1"/>
  <c r="N42" i="5"/>
  <c r="BA41" i="5"/>
  <c r="AW41" i="5"/>
  <c r="AO41" i="5"/>
  <c r="AG41" i="5"/>
  <c r="AB41" i="5"/>
  <c r="P41" i="5"/>
  <c r="S41" i="5" s="1"/>
  <c r="N41" i="5"/>
  <c r="BA40" i="5"/>
  <c r="AW40" i="5"/>
  <c r="AO40" i="5"/>
  <c r="AG40" i="5"/>
  <c r="AB40" i="5"/>
  <c r="P40" i="5"/>
  <c r="S40" i="5" s="1"/>
  <c r="N40" i="5"/>
  <c r="BA39" i="5"/>
  <c r="AW39" i="5"/>
  <c r="AO39" i="5"/>
  <c r="AG39" i="5"/>
  <c r="AB39" i="5"/>
  <c r="P39" i="5"/>
  <c r="S39" i="5" s="1"/>
  <c r="N39" i="5"/>
  <c r="BA38" i="5"/>
  <c r="AW38" i="5"/>
  <c r="AO38" i="5"/>
  <c r="AG38" i="5"/>
  <c r="AB38" i="5"/>
  <c r="P38" i="5"/>
  <c r="S38" i="5" s="1"/>
  <c r="N38" i="5"/>
  <c r="BA37" i="5"/>
  <c r="AW37" i="5"/>
  <c r="AO37" i="5"/>
  <c r="AG37" i="5"/>
  <c r="AB37" i="5"/>
  <c r="P37" i="5"/>
  <c r="S37" i="5" s="1"/>
  <c r="N37" i="5"/>
  <c r="BA36" i="5"/>
  <c r="AW36" i="5"/>
  <c r="AO36" i="5"/>
  <c r="AG36" i="5"/>
  <c r="AB36" i="5"/>
  <c r="P36" i="5"/>
  <c r="S36" i="5" s="1"/>
  <c r="N36" i="5"/>
  <c r="BA35" i="5"/>
  <c r="AW35" i="5"/>
  <c r="AO35" i="5"/>
  <c r="AG35" i="5"/>
  <c r="AB35" i="5"/>
  <c r="P35" i="5"/>
  <c r="S35" i="5" s="1"/>
  <c r="N35" i="5"/>
  <c r="BA34" i="5"/>
  <c r="AW34" i="5"/>
  <c r="AO34" i="5"/>
  <c r="AG34" i="5"/>
  <c r="AB34" i="5"/>
  <c r="P34" i="5"/>
  <c r="S34" i="5" s="1"/>
  <c r="N34" i="5"/>
  <c r="BA33" i="5"/>
  <c r="AW33" i="5"/>
  <c r="AO33" i="5"/>
  <c r="AG33" i="5"/>
  <c r="AB33" i="5"/>
  <c r="P33" i="5"/>
  <c r="S33" i="5" s="1"/>
  <c r="N33" i="5"/>
  <c r="BA32" i="5"/>
  <c r="AW32" i="5"/>
  <c r="AO32" i="5"/>
  <c r="AG32" i="5"/>
  <c r="AB32" i="5"/>
  <c r="P32" i="5"/>
  <c r="S32" i="5" s="1"/>
  <c r="N32" i="5"/>
  <c r="BA31" i="5"/>
  <c r="AW31" i="5"/>
  <c r="AO31" i="5"/>
  <c r="AG31" i="5"/>
  <c r="AB31" i="5"/>
  <c r="P31" i="5"/>
  <c r="S31" i="5" s="1"/>
  <c r="N31" i="5"/>
  <c r="BA30" i="5"/>
  <c r="AW30" i="5"/>
  <c r="AO30" i="5"/>
  <c r="AG30" i="5"/>
  <c r="AB30" i="5"/>
  <c r="P30" i="5"/>
  <c r="S30" i="5" s="1"/>
  <c r="N30" i="5"/>
  <c r="BA29" i="5"/>
  <c r="AW29" i="5"/>
  <c r="AO29" i="5"/>
  <c r="AG29" i="5"/>
  <c r="AB29" i="5"/>
  <c r="P29" i="5"/>
  <c r="S29" i="5" s="1"/>
  <c r="N29" i="5"/>
  <c r="BA28" i="5"/>
  <c r="AW28" i="5"/>
  <c r="AO28" i="5"/>
  <c r="AG28" i="5"/>
  <c r="AB28" i="5"/>
  <c r="P28" i="5"/>
  <c r="S28" i="5" s="1"/>
  <c r="N28" i="5"/>
  <c r="BA27" i="5"/>
  <c r="AW27" i="5"/>
  <c r="AO27" i="5"/>
  <c r="AG27" i="5"/>
  <c r="AB27" i="5"/>
  <c r="P27" i="5"/>
  <c r="S27" i="5" s="1"/>
  <c r="N27" i="5"/>
  <c r="BA26" i="5"/>
  <c r="AW26" i="5"/>
  <c r="AO26" i="5"/>
  <c r="AG26" i="5"/>
  <c r="AB26" i="5"/>
  <c r="P26" i="5"/>
  <c r="S26" i="5" s="1"/>
  <c r="N26" i="5"/>
  <c r="BA25" i="5"/>
  <c r="AW25" i="5"/>
  <c r="AO25" i="5"/>
  <c r="AG25" i="5"/>
  <c r="AB25" i="5"/>
  <c r="P25" i="5"/>
  <c r="S25" i="5" s="1"/>
  <c r="N25" i="5"/>
  <c r="BA24" i="5"/>
  <c r="AW24" i="5"/>
  <c r="AO24" i="5"/>
  <c r="AG24" i="5"/>
  <c r="AB24" i="5"/>
  <c r="P24" i="5"/>
  <c r="S24" i="5" s="1"/>
  <c r="N24" i="5"/>
  <c r="BA23" i="5"/>
  <c r="AW23" i="5"/>
  <c r="AO23" i="5"/>
  <c r="AG23" i="5"/>
  <c r="AB23" i="5"/>
  <c r="P23" i="5"/>
  <c r="S23" i="5" s="1"/>
  <c r="N23" i="5"/>
  <c r="BA22" i="5"/>
  <c r="AW22" i="5"/>
  <c r="AO22" i="5"/>
  <c r="AG22" i="5"/>
  <c r="AB22" i="5"/>
  <c r="P22" i="5"/>
  <c r="S22" i="5" s="1"/>
  <c r="N22" i="5"/>
  <c r="BA21" i="5"/>
  <c r="AW21" i="5"/>
  <c r="AO21" i="5"/>
  <c r="AG21" i="5"/>
  <c r="AB21" i="5"/>
  <c r="P21" i="5"/>
  <c r="S21" i="5" s="1"/>
  <c r="N21" i="5"/>
  <c r="BA20" i="5"/>
  <c r="AW20" i="5"/>
  <c r="AO20" i="5"/>
  <c r="AG20" i="5"/>
  <c r="AB20" i="5"/>
  <c r="P20" i="5"/>
  <c r="S20" i="5" s="1"/>
  <c r="N20" i="5"/>
  <c r="BA19" i="5"/>
  <c r="AW19" i="5"/>
  <c r="AO19" i="5"/>
  <c r="AG19" i="5"/>
  <c r="AB19" i="5"/>
  <c r="P19" i="5"/>
  <c r="S19" i="5" s="1"/>
  <c r="N19" i="5"/>
  <c r="BA18" i="5"/>
  <c r="AW18" i="5"/>
  <c r="AO18" i="5"/>
  <c r="AG18" i="5"/>
  <c r="AB18" i="5"/>
  <c r="P18" i="5"/>
  <c r="S18" i="5" s="1"/>
  <c r="N18" i="5"/>
  <c r="BA17" i="5"/>
  <c r="AW17" i="5"/>
  <c r="AO17" i="5"/>
  <c r="AG17" i="5"/>
  <c r="AB17" i="5"/>
  <c r="P17" i="5"/>
  <c r="S17" i="5" s="1"/>
  <c r="N17" i="5"/>
  <c r="BA16" i="5"/>
  <c r="AW16" i="5"/>
  <c r="AO16" i="5"/>
  <c r="AG16" i="5"/>
  <c r="AB16" i="5"/>
  <c r="P16" i="5"/>
  <c r="S16" i="5" s="1"/>
  <c r="N16" i="5"/>
  <c r="BA15" i="5"/>
  <c r="AW15" i="5"/>
  <c r="AO15" i="5"/>
  <c r="AG15" i="5"/>
  <c r="AB15" i="5"/>
  <c r="P15" i="5"/>
  <c r="S15" i="5" s="1"/>
  <c r="N15" i="5"/>
  <c r="BA14" i="5"/>
  <c r="AW14" i="5"/>
  <c r="AO14" i="5"/>
  <c r="AG14" i="5"/>
  <c r="AB14" i="5"/>
  <c r="P14" i="5"/>
  <c r="S14" i="5" s="1"/>
  <c r="N14" i="5"/>
  <c r="BA13" i="5"/>
  <c r="AW13" i="5"/>
  <c r="AO13" i="5"/>
  <c r="AG13" i="5"/>
  <c r="AB13" i="5"/>
  <c r="P13" i="5"/>
  <c r="S13" i="5" s="1"/>
  <c r="N13" i="5"/>
  <c r="BA12" i="5"/>
  <c r="AW12" i="5"/>
  <c r="AO12" i="5"/>
  <c r="AG12" i="5"/>
  <c r="AB12" i="5"/>
  <c r="P12" i="5"/>
  <c r="S12" i="5" s="1"/>
  <c r="N12" i="5"/>
  <c r="BA11" i="5"/>
  <c r="AW11" i="5"/>
  <c r="AO11" i="5"/>
  <c r="AG11" i="5"/>
  <c r="AB11" i="5"/>
  <c r="P11" i="5"/>
  <c r="S11" i="5" s="1"/>
  <c r="N11" i="5"/>
  <c r="BA10" i="5"/>
  <c r="AW10" i="5"/>
  <c r="AO10" i="5"/>
  <c r="AG10" i="5"/>
  <c r="AB10" i="5"/>
  <c r="P10" i="5"/>
  <c r="S10" i="5" s="1"/>
  <c r="N10" i="5"/>
  <c r="BA9" i="5"/>
  <c r="AW9" i="5"/>
  <c r="AO9" i="5"/>
  <c r="AG9" i="5"/>
  <c r="AB9" i="5"/>
  <c r="S9" i="5"/>
  <c r="P9" i="5"/>
  <c r="N9" i="5"/>
  <c r="BA8" i="5"/>
  <c r="AW8" i="5"/>
  <c r="AO8" i="5"/>
  <c r="AG8" i="5"/>
  <c r="AB8" i="5"/>
  <c r="P8" i="5"/>
  <c r="S8" i="5" s="1"/>
  <c r="N8" i="5"/>
  <c r="BA7" i="5"/>
  <c r="AW7" i="5"/>
  <c r="AO7" i="5"/>
  <c r="AG7" i="5"/>
  <c r="AB7" i="5"/>
  <c r="P7" i="5"/>
  <c r="S7" i="5" s="1"/>
  <c r="N7" i="5"/>
  <c r="BA6" i="5"/>
  <c r="AW6" i="5"/>
  <c r="AO6" i="5"/>
  <c r="AG6" i="5"/>
  <c r="AB6" i="5"/>
  <c r="P6" i="5"/>
  <c r="S6" i="5" s="1"/>
  <c r="N6" i="5"/>
  <c r="BA5" i="5"/>
  <c r="AW5" i="5"/>
  <c r="AO5" i="5"/>
  <c r="AG5" i="5"/>
  <c r="AB5" i="5"/>
  <c r="P5" i="5"/>
  <c r="S5" i="5" s="1"/>
  <c r="N5" i="5"/>
  <c r="BA49" i="2"/>
  <c r="AW49" i="2"/>
  <c r="AO49" i="2"/>
  <c r="AG49" i="2"/>
  <c r="AB49" i="2"/>
  <c r="P49" i="2"/>
  <c r="S49" i="2" s="1"/>
  <c r="N49" i="2"/>
  <c r="BA48" i="2"/>
  <c r="AW48" i="2"/>
  <c r="AY48" i="2" s="1"/>
  <c r="AO48" i="2"/>
  <c r="AG48" i="2"/>
  <c r="AB48" i="2"/>
  <c r="P48" i="2"/>
  <c r="S48" i="2" s="1"/>
  <c r="N48" i="2"/>
  <c r="AX48" i="2" s="1"/>
  <c r="BA47" i="2"/>
  <c r="AW47" i="2"/>
  <c r="AO47" i="2"/>
  <c r="AG47" i="2"/>
  <c r="AB47" i="2"/>
  <c r="P47" i="2"/>
  <c r="S47" i="2" s="1"/>
  <c r="N47" i="2"/>
  <c r="BA46" i="2"/>
  <c r="AW46" i="2"/>
  <c r="AO46" i="2"/>
  <c r="AG46" i="2"/>
  <c r="AB46" i="2"/>
  <c r="P46" i="2"/>
  <c r="S46" i="2" s="1"/>
  <c r="N46" i="2"/>
  <c r="BA45" i="2"/>
  <c r="AW45" i="2"/>
  <c r="AO45" i="2"/>
  <c r="AG45" i="2"/>
  <c r="AB45" i="2"/>
  <c r="P45" i="2"/>
  <c r="S45" i="2" s="1"/>
  <c r="N45" i="2"/>
  <c r="BA44" i="2"/>
  <c r="AW44" i="2"/>
  <c r="AO44" i="2"/>
  <c r="AG44" i="2"/>
  <c r="AB44" i="2"/>
  <c r="P44" i="2"/>
  <c r="S44" i="2" s="1"/>
  <c r="N44" i="2"/>
  <c r="BA43" i="2"/>
  <c r="AW43" i="2"/>
  <c r="AO43" i="2"/>
  <c r="AG43" i="2"/>
  <c r="AB43" i="2"/>
  <c r="P43" i="2"/>
  <c r="S43" i="2" s="1"/>
  <c r="N43" i="2"/>
  <c r="BA42" i="2"/>
  <c r="AW42" i="2"/>
  <c r="AO42" i="2"/>
  <c r="AG42" i="2"/>
  <c r="AB42" i="2"/>
  <c r="P42" i="2"/>
  <c r="S42" i="2" s="1"/>
  <c r="N42" i="2"/>
  <c r="BA41" i="2"/>
  <c r="AW41" i="2"/>
  <c r="AO41" i="2"/>
  <c r="AG41" i="2"/>
  <c r="AB41" i="2"/>
  <c r="P41" i="2"/>
  <c r="S41" i="2" s="1"/>
  <c r="N41" i="2"/>
  <c r="BA40" i="2"/>
  <c r="AW40" i="2"/>
  <c r="AO40" i="2"/>
  <c r="AG40" i="2"/>
  <c r="AB40" i="2"/>
  <c r="P40" i="2"/>
  <c r="S40" i="2" s="1"/>
  <c r="N40" i="2"/>
  <c r="BA39" i="2"/>
  <c r="AW39" i="2"/>
  <c r="AO39" i="2"/>
  <c r="AG39" i="2"/>
  <c r="AB39" i="2"/>
  <c r="P39" i="2"/>
  <c r="S39" i="2" s="1"/>
  <c r="N39" i="2"/>
  <c r="BA38" i="2"/>
  <c r="AW38" i="2"/>
  <c r="AO38" i="2"/>
  <c r="AG38" i="2"/>
  <c r="AB38" i="2"/>
  <c r="P38" i="2"/>
  <c r="S38" i="2" s="1"/>
  <c r="N38" i="2"/>
  <c r="BA37" i="2"/>
  <c r="AW37" i="2"/>
  <c r="AO37" i="2"/>
  <c r="AG37" i="2"/>
  <c r="AB37" i="2"/>
  <c r="P37" i="2"/>
  <c r="S37" i="2" s="1"/>
  <c r="N37" i="2"/>
  <c r="BA36" i="2"/>
  <c r="AW36" i="2"/>
  <c r="AO36" i="2"/>
  <c r="AG36" i="2"/>
  <c r="AB36" i="2"/>
  <c r="P36" i="2"/>
  <c r="S36" i="2" s="1"/>
  <c r="N36" i="2"/>
  <c r="BA35" i="2"/>
  <c r="AW35" i="2"/>
  <c r="AO35" i="2"/>
  <c r="AG35" i="2"/>
  <c r="AB35" i="2"/>
  <c r="P35" i="2"/>
  <c r="S35" i="2" s="1"/>
  <c r="N35" i="2"/>
  <c r="BA34" i="2"/>
  <c r="AW34" i="2"/>
  <c r="AO34" i="2"/>
  <c r="AG34" i="2"/>
  <c r="AB34" i="2"/>
  <c r="P34" i="2"/>
  <c r="S34" i="2" s="1"/>
  <c r="N34" i="2"/>
  <c r="BA33" i="2"/>
  <c r="AW33" i="2"/>
  <c r="AO33" i="2"/>
  <c r="AG33" i="2"/>
  <c r="AB33" i="2"/>
  <c r="P33" i="2"/>
  <c r="S33" i="2" s="1"/>
  <c r="N33" i="2"/>
  <c r="BA32" i="2"/>
  <c r="AW32" i="2"/>
  <c r="AO32" i="2"/>
  <c r="AG32" i="2"/>
  <c r="AB32" i="2"/>
  <c r="P32" i="2"/>
  <c r="S32" i="2" s="1"/>
  <c r="N32" i="2"/>
  <c r="BA31" i="2"/>
  <c r="AW31" i="2"/>
  <c r="AO31" i="2"/>
  <c r="AG31" i="2"/>
  <c r="AB31" i="2"/>
  <c r="P31" i="2"/>
  <c r="S31" i="2" s="1"/>
  <c r="N31" i="2"/>
  <c r="BA30" i="2"/>
  <c r="AW30" i="2"/>
  <c r="AO30" i="2"/>
  <c r="AG30" i="2"/>
  <c r="AB30" i="2"/>
  <c r="P30" i="2"/>
  <c r="S30" i="2" s="1"/>
  <c r="N30" i="2"/>
  <c r="BA29" i="2"/>
  <c r="AW29" i="2"/>
  <c r="AO29" i="2"/>
  <c r="AG29" i="2"/>
  <c r="AB29" i="2"/>
  <c r="P29" i="2"/>
  <c r="S29" i="2" s="1"/>
  <c r="N29" i="2"/>
  <c r="BA28" i="2"/>
  <c r="AW28" i="2"/>
  <c r="AO28" i="2"/>
  <c r="AG28" i="2"/>
  <c r="AB28" i="2"/>
  <c r="P28" i="2"/>
  <c r="S28" i="2" s="1"/>
  <c r="N28" i="2"/>
  <c r="BA27" i="2"/>
  <c r="AW27" i="2"/>
  <c r="AO27" i="2"/>
  <c r="AG27" i="2"/>
  <c r="AB27" i="2"/>
  <c r="P27" i="2"/>
  <c r="S27" i="2" s="1"/>
  <c r="N27" i="2"/>
  <c r="BA26" i="2"/>
  <c r="AW26" i="2"/>
  <c r="AO26" i="2"/>
  <c r="AG26" i="2"/>
  <c r="AB26" i="2"/>
  <c r="P26" i="2"/>
  <c r="S26" i="2" s="1"/>
  <c r="N26" i="2"/>
  <c r="BA25" i="2"/>
  <c r="AW25" i="2"/>
  <c r="AO25" i="2"/>
  <c r="AG25" i="2"/>
  <c r="AB25" i="2"/>
  <c r="P25" i="2"/>
  <c r="S25" i="2" s="1"/>
  <c r="N25" i="2"/>
  <c r="AX25" i="2" s="1"/>
  <c r="BA24" i="2"/>
  <c r="AW24" i="2"/>
  <c r="AO24" i="2"/>
  <c r="AG24" i="2"/>
  <c r="AB24" i="2"/>
  <c r="P24" i="2"/>
  <c r="S24" i="2" s="1"/>
  <c r="N24" i="2"/>
  <c r="BA23" i="2"/>
  <c r="AW23" i="2"/>
  <c r="AO23" i="2"/>
  <c r="AG23" i="2"/>
  <c r="AB23" i="2"/>
  <c r="P23" i="2"/>
  <c r="S23" i="2" s="1"/>
  <c r="N23" i="2"/>
  <c r="BA22" i="2"/>
  <c r="AW22" i="2"/>
  <c r="AO22" i="2"/>
  <c r="AG22" i="2"/>
  <c r="AB22" i="2"/>
  <c r="P22" i="2"/>
  <c r="S22" i="2" s="1"/>
  <c r="N22" i="2"/>
  <c r="BA21" i="2"/>
  <c r="AW21" i="2"/>
  <c r="AO21" i="2"/>
  <c r="AG21" i="2"/>
  <c r="AB21" i="2"/>
  <c r="P21" i="2"/>
  <c r="S21" i="2" s="1"/>
  <c r="N21" i="2"/>
  <c r="BA20" i="2"/>
  <c r="AW20" i="2"/>
  <c r="AO20" i="2"/>
  <c r="AG20" i="2"/>
  <c r="AB20" i="2"/>
  <c r="P20" i="2"/>
  <c r="S20" i="2" s="1"/>
  <c r="N20" i="2"/>
  <c r="BA19" i="2"/>
  <c r="AW19" i="2"/>
  <c r="AO19" i="2"/>
  <c r="AG19" i="2"/>
  <c r="AB19" i="2"/>
  <c r="P19" i="2"/>
  <c r="S19" i="2" s="1"/>
  <c r="N19" i="2"/>
  <c r="BA18" i="2"/>
  <c r="AW18" i="2"/>
  <c r="AO18" i="2"/>
  <c r="AG18" i="2"/>
  <c r="AB18" i="2"/>
  <c r="P18" i="2"/>
  <c r="S18" i="2" s="1"/>
  <c r="N18" i="2"/>
  <c r="BA17" i="2"/>
  <c r="AW17" i="2"/>
  <c r="AO17" i="2"/>
  <c r="AG17" i="2"/>
  <c r="AB17" i="2"/>
  <c r="P17" i="2"/>
  <c r="S17" i="2" s="1"/>
  <c r="N17" i="2"/>
  <c r="BA16" i="2"/>
  <c r="AW16" i="2"/>
  <c r="AO16" i="2"/>
  <c r="AG16" i="2"/>
  <c r="AB16" i="2"/>
  <c r="P16" i="2"/>
  <c r="S16" i="2" s="1"/>
  <c r="N16" i="2"/>
  <c r="BA15" i="2"/>
  <c r="AW15" i="2"/>
  <c r="AO15" i="2"/>
  <c r="AG15" i="2"/>
  <c r="AB15" i="2"/>
  <c r="P15" i="2"/>
  <c r="S15" i="2" s="1"/>
  <c r="N15" i="2"/>
  <c r="BA14" i="2"/>
  <c r="AW14" i="2"/>
  <c r="AO14" i="2"/>
  <c r="AG14" i="2"/>
  <c r="AB14" i="2"/>
  <c r="P14" i="2"/>
  <c r="S14" i="2" s="1"/>
  <c r="N14" i="2"/>
  <c r="BA13" i="2"/>
  <c r="AW13" i="2"/>
  <c r="AO13" i="2"/>
  <c r="AG13" i="2"/>
  <c r="AB13" i="2"/>
  <c r="P13" i="2"/>
  <c r="S13" i="2" s="1"/>
  <c r="N13" i="2"/>
  <c r="BA12" i="2"/>
  <c r="AW12" i="2"/>
  <c r="AO12" i="2"/>
  <c r="AG12" i="2"/>
  <c r="AB12" i="2"/>
  <c r="P12" i="2"/>
  <c r="S12" i="2" s="1"/>
  <c r="N12" i="2"/>
  <c r="BA11" i="2"/>
  <c r="AW11" i="2"/>
  <c r="AO11" i="2"/>
  <c r="AG11" i="2"/>
  <c r="AB11" i="2"/>
  <c r="P11" i="2"/>
  <c r="S11" i="2" s="1"/>
  <c r="N11" i="2"/>
  <c r="BA10" i="2"/>
  <c r="AW10" i="2"/>
  <c r="AO10" i="2"/>
  <c r="AG10" i="2"/>
  <c r="AB10" i="2"/>
  <c r="P10" i="2"/>
  <c r="S10" i="2" s="1"/>
  <c r="N10" i="2"/>
  <c r="BA9" i="2"/>
  <c r="AW9" i="2"/>
  <c r="AO9" i="2"/>
  <c r="AG9" i="2"/>
  <c r="AB9" i="2"/>
  <c r="P9" i="2"/>
  <c r="S9" i="2" s="1"/>
  <c r="N9" i="2"/>
  <c r="BA8" i="2"/>
  <c r="AW8" i="2"/>
  <c r="AO8" i="2"/>
  <c r="AG8" i="2"/>
  <c r="AB8" i="2"/>
  <c r="P8" i="2"/>
  <c r="S8" i="2" s="1"/>
  <c r="N8" i="2"/>
  <c r="BA7" i="2"/>
  <c r="AW7" i="2"/>
  <c r="AO7" i="2"/>
  <c r="AG7" i="2"/>
  <c r="AB7" i="2"/>
  <c r="P7" i="2"/>
  <c r="S7" i="2" s="1"/>
  <c r="N7" i="2"/>
  <c r="BA6" i="2"/>
  <c r="AW6" i="2"/>
  <c r="AO6" i="2"/>
  <c r="AG6" i="2"/>
  <c r="AB6" i="2"/>
  <c r="P6" i="2"/>
  <c r="S6" i="2" s="1"/>
  <c r="N6" i="2"/>
  <c r="BA5" i="2"/>
  <c r="AW5" i="2"/>
  <c r="AO5" i="2"/>
  <c r="AG5" i="2"/>
  <c r="AB5" i="2"/>
  <c r="P5" i="2"/>
  <c r="S5" i="2" s="1"/>
  <c r="N5" i="2"/>
  <c r="BA116" i="4"/>
  <c r="AW116" i="4"/>
  <c r="AO116" i="4"/>
  <c r="AG116" i="4"/>
  <c r="AB116" i="4"/>
  <c r="AY116" i="4" s="1"/>
  <c r="U116" i="4"/>
  <c r="S116" i="4"/>
  <c r="P116" i="4"/>
  <c r="N116" i="4"/>
  <c r="BA115" i="4"/>
  <c r="AX115" i="4"/>
  <c r="AZ115" i="4" s="1"/>
  <c r="AO115" i="4"/>
  <c r="AG115" i="4"/>
  <c r="AY115" i="4" s="1"/>
  <c r="AB115" i="4"/>
  <c r="U115" i="4"/>
  <c r="S115" i="4"/>
  <c r="P115" i="4"/>
  <c r="N115" i="4"/>
  <c r="BA114" i="4"/>
  <c r="AW114" i="4"/>
  <c r="AO114" i="4"/>
  <c r="AG114" i="4"/>
  <c r="AB114" i="4"/>
  <c r="U114" i="4"/>
  <c r="S114" i="4"/>
  <c r="P114" i="4"/>
  <c r="N114" i="4"/>
  <c r="BA113" i="4"/>
  <c r="AW113" i="4"/>
  <c r="AO113" i="4"/>
  <c r="AG113" i="4"/>
  <c r="AB113" i="4"/>
  <c r="U113" i="4"/>
  <c r="P113" i="4"/>
  <c r="S113" i="4" s="1"/>
  <c r="N113" i="4"/>
  <c r="AX113" i="4" s="1"/>
  <c r="BA112" i="4"/>
  <c r="AY112" i="4"/>
  <c r="AW112" i="4"/>
  <c r="AO112" i="4"/>
  <c r="AG112" i="4"/>
  <c r="AB112" i="4"/>
  <c r="U112" i="4"/>
  <c r="P112" i="4"/>
  <c r="S112" i="4" s="1"/>
  <c r="N112" i="4"/>
  <c r="BA111" i="4"/>
  <c r="AY111" i="4"/>
  <c r="AW111" i="4"/>
  <c r="AO111" i="4"/>
  <c r="AG111" i="4"/>
  <c r="AB111" i="4"/>
  <c r="U111" i="4"/>
  <c r="P111" i="4"/>
  <c r="S111" i="4" s="1"/>
  <c r="N111" i="4"/>
  <c r="AX111" i="4" s="1"/>
  <c r="AZ111" i="4" s="1"/>
  <c r="BA110" i="4"/>
  <c r="AX110" i="4"/>
  <c r="AW110" i="4"/>
  <c r="AO110" i="4"/>
  <c r="AG110" i="4"/>
  <c r="AB110" i="4"/>
  <c r="AY110" i="4" s="1"/>
  <c r="U110" i="4"/>
  <c r="P110" i="4"/>
  <c r="S110" i="4" s="1"/>
  <c r="N110" i="4"/>
  <c r="BA109" i="4"/>
  <c r="AW109" i="4"/>
  <c r="AO109" i="4"/>
  <c r="AG109" i="4"/>
  <c r="AB109" i="4"/>
  <c r="U109" i="4"/>
  <c r="S109" i="4"/>
  <c r="P109" i="4"/>
  <c r="N109" i="4"/>
  <c r="AX109" i="4" s="1"/>
  <c r="BA108" i="4"/>
  <c r="AY108" i="4"/>
  <c r="AX108" i="4"/>
  <c r="AZ108" i="4" s="1"/>
  <c r="AW108" i="4"/>
  <c r="AO108" i="4"/>
  <c r="AG108" i="4"/>
  <c r="AB108" i="4"/>
  <c r="U108" i="4"/>
  <c r="P108" i="4"/>
  <c r="S108" i="4" s="1"/>
  <c r="N108" i="4"/>
  <c r="BA107" i="4"/>
  <c r="AW107" i="4"/>
  <c r="AO107" i="4"/>
  <c r="AG107" i="4"/>
  <c r="AB107" i="4"/>
  <c r="AY107" i="4" s="1"/>
  <c r="U107" i="4"/>
  <c r="S107" i="4"/>
  <c r="P107" i="4"/>
  <c r="N107" i="4"/>
  <c r="BA106" i="4"/>
  <c r="AW106" i="4"/>
  <c r="AO106" i="4"/>
  <c r="AG106" i="4"/>
  <c r="AY106" i="4" s="1"/>
  <c r="AB106" i="4"/>
  <c r="U106" i="4"/>
  <c r="P106" i="4"/>
  <c r="S106" i="4" s="1"/>
  <c r="N106" i="4"/>
  <c r="BA105" i="4"/>
  <c r="AW105" i="4"/>
  <c r="AO105" i="4"/>
  <c r="AG105" i="4"/>
  <c r="AB105" i="4"/>
  <c r="U105" i="4"/>
  <c r="S105" i="4"/>
  <c r="P105" i="4"/>
  <c r="N105" i="4"/>
  <c r="AX105" i="4" s="1"/>
  <c r="BA104" i="4"/>
  <c r="AW104" i="4"/>
  <c r="AO104" i="4"/>
  <c r="AG104" i="4"/>
  <c r="AB104" i="4"/>
  <c r="AY104" i="4" s="1"/>
  <c r="U104" i="4"/>
  <c r="S104" i="4"/>
  <c r="P104" i="4"/>
  <c r="N104" i="4"/>
  <c r="BA103" i="4"/>
  <c r="AX103" i="4"/>
  <c r="AW103" i="4"/>
  <c r="AO103" i="4"/>
  <c r="AG103" i="4"/>
  <c r="AB103" i="4"/>
  <c r="U103" i="4"/>
  <c r="P103" i="4"/>
  <c r="S103" i="4" s="1"/>
  <c r="N103" i="4"/>
  <c r="BA102" i="4"/>
  <c r="AY102" i="4"/>
  <c r="AW102" i="4"/>
  <c r="AO102" i="4"/>
  <c r="AG102" i="4"/>
  <c r="AB102" i="4"/>
  <c r="U102" i="4"/>
  <c r="P102" i="4"/>
  <c r="S102" i="4" s="1"/>
  <c r="N102" i="4"/>
  <c r="AX102" i="4" s="1"/>
  <c r="AZ102" i="4" s="1"/>
  <c r="BA101" i="4"/>
  <c r="AW101" i="4"/>
  <c r="AO101" i="4"/>
  <c r="AG101" i="4"/>
  <c r="AB101" i="4"/>
  <c r="AY101" i="4" s="1"/>
  <c r="U101" i="4"/>
  <c r="P101" i="4"/>
  <c r="S101" i="4" s="1"/>
  <c r="N101" i="4"/>
  <c r="BA100" i="4"/>
  <c r="AW100" i="4"/>
  <c r="AO100" i="4"/>
  <c r="AG100" i="4"/>
  <c r="AB100" i="4"/>
  <c r="U100" i="4"/>
  <c r="P100" i="4"/>
  <c r="S100" i="4" s="1"/>
  <c r="N100" i="4"/>
  <c r="AX100" i="4" s="1"/>
  <c r="BA99" i="4"/>
  <c r="AW99" i="4"/>
  <c r="AO99" i="4"/>
  <c r="AG99" i="4"/>
  <c r="AB99" i="4"/>
  <c r="U99" i="4"/>
  <c r="S99" i="4"/>
  <c r="P99" i="4"/>
  <c r="N99" i="4"/>
  <c r="AX99" i="4" s="1"/>
  <c r="BA98" i="4"/>
  <c r="AW98" i="4"/>
  <c r="AO98" i="4"/>
  <c r="AG98" i="4"/>
  <c r="AB98" i="4"/>
  <c r="U98" i="4"/>
  <c r="S98" i="4"/>
  <c r="P98" i="4"/>
  <c r="N98" i="4"/>
  <c r="AX98" i="4" s="1"/>
  <c r="BA97" i="4"/>
  <c r="AY97" i="4"/>
  <c r="AW97" i="4"/>
  <c r="AO97" i="4"/>
  <c r="AG97" i="4"/>
  <c r="AB97" i="4"/>
  <c r="U97" i="4"/>
  <c r="S97" i="4"/>
  <c r="P97" i="4"/>
  <c r="N97" i="4"/>
  <c r="AX97" i="4" s="1"/>
  <c r="AZ97" i="4" s="1"/>
  <c r="BA96" i="4"/>
  <c r="AW96" i="4"/>
  <c r="AO96" i="4"/>
  <c r="AG96" i="4"/>
  <c r="AB96" i="4"/>
  <c r="AY96" i="4" s="1"/>
  <c r="U96" i="4"/>
  <c r="P96" i="4"/>
  <c r="S96" i="4" s="1"/>
  <c r="N96" i="4"/>
  <c r="BA95" i="4"/>
  <c r="AW95" i="4"/>
  <c r="AO95" i="4"/>
  <c r="AY95" i="4" s="1"/>
  <c r="AG95" i="4"/>
  <c r="AB95" i="4"/>
  <c r="U95" i="4"/>
  <c r="P95" i="4"/>
  <c r="S95" i="4" s="1"/>
  <c r="AX95" i="4" s="1"/>
  <c r="N95" i="4"/>
  <c r="BA94" i="4"/>
  <c r="AW94" i="4"/>
  <c r="AO94" i="4"/>
  <c r="AG94" i="4"/>
  <c r="AB94" i="4"/>
  <c r="U94" i="4"/>
  <c r="AX94" i="4" s="1"/>
  <c r="P94" i="4"/>
  <c r="S94" i="4" s="1"/>
  <c r="N94" i="4"/>
  <c r="BA93" i="4"/>
  <c r="AW93" i="4"/>
  <c r="AO93" i="4"/>
  <c r="AG93" i="4"/>
  <c r="AB93" i="4"/>
  <c r="AY93" i="4" s="1"/>
  <c r="U93" i="4"/>
  <c r="P93" i="4"/>
  <c r="S93" i="4" s="1"/>
  <c r="N93" i="4"/>
  <c r="AX93" i="4" s="1"/>
  <c r="BA92" i="4"/>
  <c r="AW92" i="4"/>
  <c r="AO92" i="4"/>
  <c r="AG92" i="4"/>
  <c r="AB92" i="4"/>
  <c r="U92" i="4"/>
  <c r="S92" i="4"/>
  <c r="P92" i="4"/>
  <c r="N92" i="4"/>
  <c r="AX92" i="4" s="1"/>
  <c r="BA91" i="4"/>
  <c r="AW91" i="4"/>
  <c r="AO91" i="4"/>
  <c r="AG91" i="4"/>
  <c r="AB91" i="4"/>
  <c r="AY91" i="4" s="1"/>
  <c r="U91" i="4"/>
  <c r="S91" i="4"/>
  <c r="P91" i="4"/>
  <c r="N91" i="4"/>
  <c r="BA90" i="4"/>
  <c r="AX90" i="4"/>
  <c r="AW90" i="4"/>
  <c r="AO90" i="4"/>
  <c r="AG90" i="4"/>
  <c r="AB90" i="4"/>
  <c r="U90" i="4"/>
  <c r="P90" i="4"/>
  <c r="S90" i="4" s="1"/>
  <c r="N90" i="4"/>
  <c r="BA89" i="4"/>
  <c r="AW89" i="4"/>
  <c r="AO89" i="4"/>
  <c r="AG89" i="4"/>
  <c r="AB89" i="4"/>
  <c r="AY89" i="4" s="1"/>
  <c r="U89" i="4"/>
  <c r="P89" i="4"/>
  <c r="S89" i="4" s="1"/>
  <c r="N89" i="4"/>
  <c r="BA88" i="4"/>
  <c r="AW88" i="4"/>
  <c r="AO88" i="4"/>
  <c r="AG88" i="4"/>
  <c r="AB88" i="4"/>
  <c r="U88" i="4"/>
  <c r="S88" i="4"/>
  <c r="P88" i="4"/>
  <c r="N88" i="4"/>
  <c r="BA87" i="4"/>
  <c r="AY87" i="4"/>
  <c r="AW87" i="4"/>
  <c r="AO87" i="4"/>
  <c r="AG87" i="4"/>
  <c r="AB87" i="4"/>
  <c r="U87" i="4"/>
  <c r="S87" i="4"/>
  <c r="P87" i="4"/>
  <c r="N87" i="4"/>
  <c r="AX87" i="4" s="1"/>
  <c r="AZ87" i="4" s="1"/>
  <c r="BA86" i="4"/>
  <c r="AW86" i="4"/>
  <c r="AO86" i="4"/>
  <c r="AG86" i="4"/>
  <c r="AY86" i="4" s="1"/>
  <c r="AB86" i="4"/>
  <c r="U86" i="4"/>
  <c r="P86" i="4"/>
  <c r="S86" i="4" s="1"/>
  <c r="N86" i="4"/>
  <c r="BA85" i="4"/>
  <c r="AW85" i="4"/>
  <c r="AO85" i="4"/>
  <c r="AG85" i="4"/>
  <c r="AB85" i="4"/>
  <c r="U85" i="4"/>
  <c r="S85" i="4"/>
  <c r="P85" i="4"/>
  <c r="N85" i="4"/>
  <c r="BA84" i="4"/>
  <c r="AY84" i="4"/>
  <c r="AW84" i="4"/>
  <c r="AO84" i="4"/>
  <c r="AG84" i="4"/>
  <c r="AB84" i="4"/>
  <c r="U84" i="4"/>
  <c r="S84" i="4"/>
  <c r="P84" i="4"/>
  <c r="N84" i="4"/>
  <c r="AX84" i="4" s="1"/>
  <c r="AZ84" i="4" s="1"/>
  <c r="BA83" i="4"/>
  <c r="AW83" i="4"/>
  <c r="AO83" i="4"/>
  <c r="AG83" i="4"/>
  <c r="AB83" i="4"/>
  <c r="AY83" i="4" s="1"/>
  <c r="U83" i="4"/>
  <c r="S83" i="4"/>
  <c r="P83" i="4"/>
  <c r="N83" i="4"/>
  <c r="AX83" i="4" s="1"/>
  <c r="BA82" i="4"/>
  <c r="AW82" i="4"/>
  <c r="AY82" i="4" s="1"/>
  <c r="AO82" i="4"/>
  <c r="AG82" i="4"/>
  <c r="AB82" i="4"/>
  <c r="U82" i="4"/>
  <c r="S82" i="4"/>
  <c r="P82" i="4"/>
  <c r="N82" i="4"/>
  <c r="BA81" i="4"/>
  <c r="AW81" i="4"/>
  <c r="AO81" i="4"/>
  <c r="AG81" i="4"/>
  <c r="AB81" i="4"/>
  <c r="AY81" i="4" s="1"/>
  <c r="U81" i="4"/>
  <c r="S81" i="4"/>
  <c r="P81" i="4"/>
  <c r="N81" i="4"/>
  <c r="AX81" i="4" s="1"/>
  <c r="BA80" i="4"/>
  <c r="AW80" i="4"/>
  <c r="AY80" i="4" s="1"/>
  <c r="AO80" i="4"/>
  <c r="AG80" i="4"/>
  <c r="AB80" i="4"/>
  <c r="U80" i="4"/>
  <c r="S80" i="4"/>
  <c r="P80" i="4"/>
  <c r="N80" i="4"/>
  <c r="BA79" i="4"/>
  <c r="AW79" i="4"/>
  <c r="AO79" i="4"/>
  <c r="AG79" i="4"/>
  <c r="AB79" i="4"/>
  <c r="U79" i="4"/>
  <c r="S79" i="4"/>
  <c r="P79" i="4"/>
  <c r="N79" i="4"/>
  <c r="AX79" i="4" s="1"/>
  <c r="BA78" i="4"/>
  <c r="AY78" i="4"/>
  <c r="AW78" i="4"/>
  <c r="AO78" i="4"/>
  <c r="AG78" i="4"/>
  <c r="AB78" i="4"/>
  <c r="U78" i="4"/>
  <c r="P78" i="4"/>
  <c r="S78" i="4" s="1"/>
  <c r="N78" i="4"/>
  <c r="BA77" i="4"/>
  <c r="AW77" i="4"/>
  <c r="AO77" i="4"/>
  <c r="AG77" i="4"/>
  <c r="AY77" i="4" s="1"/>
  <c r="AB77" i="4"/>
  <c r="U77" i="4"/>
  <c r="S77" i="4"/>
  <c r="P77" i="4"/>
  <c r="N77" i="4"/>
  <c r="AX77" i="4" s="1"/>
  <c r="BA76" i="4"/>
  <c r="AW76" i="4"/>
  <c r="AO76" i="4"/>
  <c r="AG76" i="4"/>
  <c r="AB76" i="4"/>
  <c r="AY76" i="4" s="1"/>
  <c r="U76" i="4"/>
  <c r="S76" i="4"/>
  <c r="P76" i="4"/>
  <c r="N76" i="4"/>
  <c r="BA75" i="4"/>
  <c r="AY75" i="4"/>
  <c r="AW75" i="4"/>
  <c r="AO75" i="4"/>
  <c r="AG75" i="4"/>
  <c r="AB75" i="4"/>
  <c r="U75" i="4"/>
  <c r="P75" i="4"/>
  <c r="S75" i="4" s="1"/>
  <c r="N75" i="4"/>
  <c r="AX75" i="4" s="1"/>
  <c r="AZ75" i="4" s="1"/>
  <c r="BA74" i="4"/>
  <c r="AW74" i="4"/>
  <c r="AO74" i="4"/>
  <c r="AG74" i="4"/>
  <c r="AB74" i="4"/>
  <c r="AY74" i="4" s="1"/>
  <c r="U74" i="4"/>
  <c r="S74" i="4"/>
  <c r="P74" i="4"/>
  <c r="N74" i="4"/>
  <c r="BA73" i="4"/>
  <c r="AW73" i="4"/>
  <c r="AO73" i="4"/>
  <c r="AY73" i="4" s="1"/>
  <c r="AG73" i="4"/>
  <c r="AB73" i="4"/>
  <c r="U73" i="4"/>
  <c r="P73" i="4"/>
  <c r="S73" i="4" s="1"/>
  <c r="AX73" i="4" s="1"/>
  <c r="AZ73" i="4" s="1"/>
  <c r="N73" i="4"/>
  <c r="BA72" i="4"/>
  <c r="AW72" i="4"/>
  <c r="AO72" i="4"/>
  <c r="AG72" i="4"/>
  <c r="AB72" i="4"/>
  <c r="U72" i="4"/>
  <c r="S72" i="4"/>
  <c r="P72" i="4"/>
  <c r="N72" i="4"/>
  <c r="BA71" i="4"/>
  <c r="AW71" i="4"/>
  <c r="AY71" i="4" s="1"/>
  <c r="AO71" i="4"/>
  <c r="AG71" i="4"/>
  <c r="AB71" i="4"/>
  <c r="U71" i="4"/>
  <c r="S71" i="4"/>
  <c r="P71" i="4"/>
  <c r="N71" i="4"/>
  <c r="AX71" i="4" s="1"/>
  <c r="BA70" i="4"/>
  <c r="AW70" i="4"/>
  <c r="AO70" i="4"/>
  <c r="AG70" i="4"/>
  <c r="AB70" i="4"/>
  <c r="U70" i="4"/>
  <c r="P70" i="4"/>
  <c r="S70" i="4" s="1"/>
  <c r="N70" i="4"/>
  <c r="AX70" i="4" s="1"/>
  <c r="BA69" i="4"/>
  <c r="AY69" i="4"/>
  <c r="AW69" i="4"/>
  <c r="AO69" i="4"/>
  <c r="AG69" i="4"/>
  <c r="AB69" i="4"/>
  <c r="U69" i="4"/>
  <c r="P69" i="4"/>
  <c r="S69" i="4" s="1"/>
  <c r="N69" i="4"/>
  <c r="BA68" i="4"/>
  <c r="AW68" i="4"/>
  <c r="AO68" i="4"/>
  <c r="AG68" i="4"/>
  <c r="AB68" i="4"/>
  <c r="U68" i="4"/>
  <c r="P68" i="4"/>
  <c r="S68" i="4" s="1"/>
  <c r="N68" i="4"/>
  <c r="AX68" i="4" s="1"/>
  <c r="BA67" i="4"/>
  <c r="AY67" i="4"/>
  <c r="AW67" i="4"/>
  <c r="AO67" i="4"/>
  <c r="AG67" i="4"/>
  <c r="AB67" i="4"/>
  <c r="U67" i="4"/>
  <c r="P67" i="4"/>
  <c r="S67" i="4" s="1"/>
  <c r="N67" i="4"/>
  <c r="BA66" i="4"/>
  <c r="AW66" i="4"/>
  <c r="AO66" i="4"/>
  <c r="AG66" i="4"/>
  <c r="AB66" i="4"/>
  <c r="U66" i="4"/>
  <c r="P66" i="4"/>
  <c r="S66" i="4" s="1"/>
  <c r="N66" i="4"/>
  <c r="AX66" i="4" s="1"/>
  <c r="BA65" i="4"/>
  <c r="AY65" i="4"/>
  <c r="AW65" i="4"/>
  <c r="AO65" i="4"/>
  <c r="AG65" i="4"/>
  <c r="AB65" i="4"/>
  <c r="U65" i="4"/>
  <c r="S65" i="4"/>
  <c r="P65" i="4"/>
  <c r="N65" i="4"/>
  <c r="BA64" i="4"/>
  <c r="AW64" i="4"/>
  <c r="AO64" i="4"/>
  <c r="AG64" i="4"/>
  <c r="AB64" i="4"/>
  <c r="U64" i="4"/>
  <c r="P64" i="4"/>
  <c r="S64" i="4" s="1"/>
  <c r="N64" i="4"/>
  <c r="BA63" i="4"/>
  <c r="AW63" i="4"/>
  <c r="AO63" i="4"/>
  <c r="AG63" i="4"/>
  <c r="AB63" i="4"/>
  <c r="U63" i="4"/>
  <c r="S63" i="4"/>
  <c r="P63" i="4"/>
  <c r="N63" i="4"/>
  <c r="AX63" i="4" s="1"/>
  <c r="BA62" i="4"/>
  <c r="AY62" i="4"/>
  <c r="AW62" i="4"/>
  <c r="AO62" i="4"/>
  <c r="AG62" i="4"/>
  <c r="AB62" i="4"/>
  <c r="U62" i="4"/>
  <c r="P62" i="4"/>
  <c r="S62" i="4" s="1"/>
  <c r="N62" i="4"/>
  <c r="AX62" i="4" s="1"/>
  <c r="BA61" i="4"/>
  <c r="AW61" i="4"/>
  <c r="AO61" i="4"/>
  <c r="AG61" i="4"/>
  <c r="AB61" i="4"/>
  <c r="U61" i="4"/>
  <c r="S61" i="4"/>
  <c r="P61" i="4"/>
  <c r="N61" i="4"/>
  <c r="BA60" i="4"/>
  <c r="AY60" i="4"/>
  <c r="AW60" i="4"/>
  <c r="AO60" i="4"/>
  <c r="AG60" i="4"/>
  <c r="AB60" i="4"/>
  <c r="U60" i="4"/>
  <c r="S60" i="4"/>
  <c r="P60" i="4"/>
  <c r="N60" i="4"/>
  <c r="AX60" i="4" s="1"/>
  <c r="AZ60" i="4" s="1"/>
  <c r="BA59" i="4"/>
  <c r="AW59" i="4"/>
  <c r="AO59" i="4"/>
  <c r="AG59" i="4"/>
  <c r="AB59" i="4"/>
  <c r="U59" i="4"/>
  <c r="P59" i="4"/>
  <c r="S59" i="4" s="1"/>
  <c r="N59" i="4"/>
  <c r="AX59" i="4" s="1"/>
  <c r="BA58" i="4"/>
  <c r="AY58" i="4"/>
  <c r="AW58" i="4"/>
  <c r="AO58" i="4"/>
  <c r="AG58" i="4"/>
  <c r="AB58" i="4"/>
  <c r="U58" i="4"/>
  <c r="S58" i="4"/>
  <c r="P58" i="4"/>
  <c r="N58" i="4"/>
  <c r="BA57" i="4"/>
  <c r="AW57" i="4"/>
  <c r="AO57" i="4"/>
  <c r="AG57" i="4"/>
  <c r="AB57" i="4"/>
  <c r="U57" i="4"/>
  <c r="S57" i="4"/>
  <c r="P57" i="4"/>
  <c r="N57" i="4"/>
  <c r="AX57" i="4" s="1"/>
  <c r="BA56" i="4"/>
  <c r="AW56" i="4"/>
  <c r="AO56" i="4"/>
  <c r="AG56" i="4"/>
  <c r="AB56" i="4"/>
  <c r="U56" i="4"/>
  <c r="S56" i="4"/>
  <c r="P56" i="4"/>
  <c r="N56" i="4"/>
  <c r="AX56" i="4" s="1"/>
  <c r="BA55" i="4"/>
  <c r="AW55" i="4"/>
  <c r="AO55" i="4"/>
  <c r="AG55" i="4"/>
  <c r="AB55" i="4"/>
  <c r="U55" i="4"/>
  <c r="P55" i="4"/>
  <c r="S55" i="4" s="1"/>
  <c r="N55" i="4"/>
  <c r="BA54" i="4"/>
  <c r="AW54" i="4"/>
  <c r="AO54" i="4"/>
  <c r="AG54" i="4"/>
  <c r="AB54" i="4"/>
  <c r="AY54" i="4" s="1"/>
  <c r="U54" i="4"/>
  <c r="S54" i="4"/>
  <c r="P54" i="4"/>
  <c r="N54" i="4"/>
  <c r="BA53" i="4"/>
  <c r="AW53" i="4"/>
  <c r="AO53" i="4"/>
  <c r="AG53" i="4"/>
  <c r="AB53" i="4"/>
  <c r="U53" i="4"/>
  <c r="P53" i="4"/>
  <c r="S53" i="4" s="1"/>
  <c r="N53" i="4"/>
  <c r="BA52" i="4"/>
  <c r="AW52" i="4"/>
  <c r="AO52" i="4"/>
  <c r="AG52" i="4"/>
  <c r="AB52" i="4"/>
  <c r="U52" i="4"/>
  <c r="P52" i="4"/>
  <c r="S52" i="4" s="1"/>
  <c r="N52" i="4"/>
  <c r="BA51" i="4"/>
  <c r="AY51" i="4"/>
  <c r="AW51" i="4"/>
  <c r="AO51" i="4"/>
  <c r="AG51" i="4"/>
  <c r="AB51" i="4"/>
  <c r="U51" i="4"/>
  <c r="P51" i="4"/>
  <c r="S51" i="4" s="1"/>
  <c r="N51" i="4"/>
  <c r="AX51" i="4" s="1"/>
  <c r="AZ51" i="4" s="1"/>
  <c r="BA50" i="4"/>
  <c r="AW50" i="4"/>
  <c r="AO50" i="4"/>
  <c r="AG50" i="4"/>
  <c r="AB50" i="4"/>
  <c r="U50" i="4"/>
  <c r="P50" i="4"/>
  <c r="S50" i="4" s="1"/>
  <c r="N50" i="4"/>
  <c r="BA49" i="4"/>
  <c r="AY49" i="4"/>
  <c r="AW49" i="4"/>
  <c r="AO49" i="4"/>
  <c r="AG49" i="4"/>
  <c r="AB49" i="4"/>
  <c r="U49" i="4"/>
  <c r="P49" i="4"/>
  <c r="S49" i="4" s="1"/>
  <c r="N49" i="4"/>
  <c r="AX49" i="4" s="1"/>
  <c r="AZ49" i="4" s="1"/>
  <c r="BA48" i="4"/>
  <c r="AW48" i="4"/>
  <c r="AO48" i="4"/>
  <c r="AG48" i="4"/>
  <c r="AB48" i="4"/>
  <c r="U48" i="4"/>
  <c r="S48" i="4"/>
  <c r="P48" i="4"/>
  <c r="N48" i="4"/>
  <c r="BA47" i="4"/>
  <c r="AY47" i="4"/>
  <c r="AW47" i="4"/>
  <c r="AO47" i="4"/>
  <c r="AG47" i="4"/>
  <c r="AB47" i="4"/>
  <c r="U47" i="4"/>
  <c r="S47" i="4"/>
  <c r="P47" i="4"/>
  <c r="N47" i="4"/>
  <c r="AX47" i="4" s="1"/>
  <c r="AZ47" i="4" s="1"/>
  <c r="BA46" i="4"/>
  <c r="AW46" i="4"/>
  <c r="AO46" i="4"/>
  <c r="AG46" i="4"/>
  <c r="AB46" i="4"/>
  <c r="U46" i="4"/>
  <c r="P46" i="4"/>
  <c r="S46" i="4" s="1"/>
  <c r="N46" i="4"/>
  <c r="AX46" i="4" s="1"/>
  <c r="BA45" i="4"/>
  <c r="AW45" i="4"/>
  <c r="AO45" i="4"/>
  <c r="AG45" i="4"/>
  <c r="AB45" i="4"/>
  <c r="AY45" i="4" s="1"/>
  <c r="U45" i="4"/>
  <c r="S45" i="4"/>
  <c r="P45" i="4"/>
  <c r="N45" i="4"/>
  <c r="BA44" i="4"/>
  <c r="AW44" i="4"/>
  <c r="AO44" i="4"/>
  <c r="AY44" i="4" s="1"/>
  <c r="AG44" i="4"/>
  <c r="AB44" i="4"/>
  <c r="U44" i="4"/>
  <c r="P44" i="4"/>
  <c r="S44" i="4" s="1"/>
  <c r="N44" i="4"/>
  <c r="AX44" i="4" s="1"/>
  <c r="BA43" i="4"/>
  <c r="AW43" i="4"/>
  <c r="AO43" i="4"/>
  <c r="AG43" i="4"/>
  <c r="AB43" i="4"/>
  <c r="U43" i="4"/>
  <c r="P43" i="4"/>
  <c r="S43" i="4" s="1"/>
  <c r="N43" i="4"/>
  <c r="BA42" i="4"/>
  <c r="AY42" i="4"/>
  <c r="AW42" i="4"/>
  <c r="AO42" i="4"/>
  <c r="AG42" i="4"/>
  <c r="AB42" i="4"/>
  <c r="U42" i="4"/>
  <c r="P42" i="4"/>
  <c r="S42" i="4" s="1"/>
  <c r="N42" i="4"/>
  <c r="AX42" i="4" s="1"/>
  <c r="BA41" i="4"/>
  <c r="AW41" i="4"/>
  <c r="AO41" i="4"/>
  <c r="AG41" i="4"/>
  <c r="AY41" i="4" s="1"/>
  <c r="AB41" i="4"/>
  <c r="U41" i="4"/>
  <c r="S41" i="4"/>
  <c r="P41" i="4"/>
  <c r="N41" i="4"/>
  <c r="BA40" i="4"/>
  <c r="AW40" i="4"/>
  <c r="AO40" i="4"/>
  <c r="AG40" i="4"/>
  <c r="AB40" i="4"/>
  <c r="U40" i="4"/>
  <c r="S40" i="4"/>
  <c r="P40" i="4"/>
  <c r="N40" i="4"/>
  <c r="AX40" i="4" s="1"/>
  <c r="BA39" i="4"/>
  <c r="AW39" i="4"/>
  <c r="AO39" i="4"/>
  <c r="AG39" i="4"/>
  <c r="AB39" i="4"/>
  <c r="AY39" i="4" s="1"/>
  <c r="U39" i="4"/>
  <c r="S39" i="4"/>
  <c r="P39" i="4"/>
  <c r="N39" i="4"/>
  <c r="BA38" i="4"/>
  <c r="AY38" i="4"/>
  <c r="AW38" i="4"/>
  <c r="AO38" i="4"/>
  <c r="AG38" i="4"/>
  <c r="AB38" i="4"/>
  <c r="U38" i="4"/>
  <c r="S38" i="4"/>
  <c r="P38" i="4"/>
  <c r="N38" i="4"/>
  <c r="AX38" i="4" s="1"/>
  <c r="AZ38" i="4" s="1"/>
  <c r="BA37" i="4"/>
  <c r="AW37" i="4"/>
  <c r="AO37" i="4"/>
  <c r="AG37" i="4"/>
  <c r="AB37" i="4"/>
  <c r="AY37" i="4" s="1"/>
  <c r="U37" i="4"/>
  <c r="S37" i="4"/>
  <c r="P37" i="4"/>
  <c r="N37" i="4"/>
  <c r="AX37" i="4" s="1"/>
  <c r="BA36" i="4"/>
  <c r="AY36" i="4"/>
  <c r="AW36" i="4"/>
  <c r="AO36" i="4"/>
  <c r="AG36" i="4"/>
  <c r="AB36" i="4"/>
  <c r="U36" i="4"/>
  <c r="S36" i="4"/>
  <c r="P36" i="4"/>
  <c r="N36" i="4"/>
  <c r="AX36" i="4" s="1"/>
  <c r="AZ36" i="4" s="1"/>
  <c r="BA35" i="4"/>
  <c r="AX35" i="4"/>
  <c r="AW35" i="4"/>
  <c r="AO35" i="4"/>
  <c r="AG35" i="4"/>
  <c r="AB35" i="4"/>
  <c r="U35" i="4"/>
  <c r="P35" i="4"/>
  <c r="S35" i="4" s="1"/>
  <c r="N35" i="4"/>
  <c r="BA34" i="4"/>
  <c r="AW34" i="4"/>
  <c r="AO34" i="4"/>
  <c r="AG34" i="4"/>
  <c r="AB34" i="4"/>
  <c r="AY34" i="4" s="1"/>
  <c r="U34" i="4"/>
  <c r="S34" i="4"/>
  <c r="P34" i="4"/>
  <c r="N34" i="4"/>
  <c r="BA33" i="4"/>
  <c r="AW33" i="4"/>
  <c r="AO33" i="4"/>
  <c r="AG33" i="4"/>
  <c r="AB33" i="4"/>
  <c r="U33" i="4"/>
  <c r="P33" i="4"/>
  <c r="S33" i="4" s="1"/>
  <c r="N33" i="4"/>
  <c r="AX33" i="4" s="1"/>
  <c r="BA32" i="4"/>
  <c r="AW32" i="4"/>
  <c r="AO32" i="4"/>
  <c r="AG32" i="4"/>
  <c r="AB32" i="4"/>
  <c r="AY32" i="4" s="1"/>
  <c r="U32" i="4"/>
  <c r="S32" i="4"/>
  <c r="P32" i="4"/>
  <c r="N32" i="4"/>
  <c r="AX32" i="4" s="1"/>
  <c r="AZ32" i="4" s="1"/>
  <c r="BA31" i="4"/>
  <c r="AY31" i="4"/>
  <c r="AW31" i="4"/>
  <c r="AO31" i="4"/>
  <c r="AG31" i="4"/>
  <c r="AB31" i="4"/>
  <c r="U31" i="4"/>
  <c r="P31" i="4"/>
  <c r="S31" i="4" s="1"/>
  <c r="N31" i="4"/>
  <c r="AX31" i="4" s="1"/>
  <c r="BA30" i="4"/>
  <c r="AW30" i="4"/>
  <c r="AO30" i="4"/>
  <c r="AG30" i="4"/>
  <c r="AB30" i="4"/>
  <c r="U30" i="4"/>
  <c r="S30" i="4"/>
  <c r="P30" i="4"/>
  <c r="N30" i="4"/>
  <c r="AX30" i="4" s="1"/>
  <c r="BA29" i="4"/>
  <c r="AY29" i="4"/>
  <c r="AW29" i="4"/>
  <c r="AO29" i="4"/>
  <c r="AG29" i="4"/>
  <c r="AB29" i="4"/>
  <c r="U29" i="4"/>
  <c r="S29" i="4"/>
  <c r="P29" i="4"/>
  <c r="N29" i="4"/>
  <c r="AX29" i="4" s="1"/>
  <c r="AZ29" i="4" s="1"/>
  <c r="BA28" i="4"/>
  <c r="AW28" i="4"/>
  <c r="AO28" i="4"/>
  <c r="AG28" i="4"/>
  <c r="AB28" i="4"/>
  <c r="U28" i="4"/>
  <c r="P28" i="4"/>
  <c r="S28" i="4" s="1"/>
  <c r="N28" i="4"/>
  <c r="BA27" i="4"/>
  <c r="AY27" i="4"/>
  <c r="AW27" i="4"/>
  <c r="AO27" i="4"/>
  <c r="AG27" i="4"/>
  <c r="AB27" i="4"/>
  <c r="U27" i="4"/>
  <c r="P27" i="4"/>
  <c r="S27" i="4" s="1"/>
  <c r="N27" i="4"/>
  <c r="AX27" i="4" s="1"/>
  <c r="AZ27" i="4" s="1"/>
  <c r="BA26" i="4"/>
  <c r="AW26" i="4"/>
  <c r="AO26" i="4"/>
  <c r="AG26" i="4"/>
  <c r="AB26" i="4"/>
  <c r="U26" i="4"/>
  <c r="P26" i="4"/>
  <c r="S26" i="4" s="1"/>
  <c r="N26" i="4"/>
  <c r="BA25" i="4"/>
  <c r="AY25" i="4"/>
  <c r="AW25" i="4"/>
  <c r="AO25" i="4"/>
  <c r="AG25" i="4"/>
  <c r="AB25" i="4"/>
  <c r="U25" i="4"/>
  <c r="P25" i="4"/>
  <c r="S25" i="4" s="1"/>
  <c r="N25" i="4"/>
  <c r="AX25" i="4" s="1"/>
  <c r="AZ25" i="4" s="1"/>
  <c r="BA24" i="4"/>
  <c r="AW24" i="4"/>
  <c r="AO24" i="4"/>
  <c r="AG24" i="4"/>
  <c r="AB24" i="4"/>
  <c r="U24" i="4"/>
  <c r="S24" i="4"/>
  <c r="P24" i="4"/>
  <c r="N24" i="4"/>
  <c r="AX24" i="4" s="1"/>
  <c r="BA23" i="4"/>
  <c r="AY23" i="4"/>
  <c r="AW23" i="4"/>
  <c r="AO23" i="4"/>
  <c r="AG23" i="4"/>
  <c r="AB23" i="4"/>
  <c r="U23" i="4"/>
  <c r="S23" i="4"/>
  <c r="P23" i="4"/>
  <c r="N23" i="4"/>
  <c r="BA22" i="4"/>
  <c r="AW22" i="4"/>
  <c r="AO22" i="4"/>
  <c r="AY22" i="4" s="1"/>
  <c r="AG22" i="4"/>
  <c r="AB22" i="4"/>
  <c r="U22" i="4"/>
  <c r="P22" i="4"/>
  <c r="S22" i="4" s="1"/>
  <c r="N22" i="4"/>
  <c r="AX22" i="4" s="1"/>
  <c r="BA21" i="4"/>
  <c r="AW21" i="4"/>
  <c r="AO21" i="4"/>
  <c r="AG21" i="4"/>
  <c r="AB21" i="4"/>
  <c r="U21" i="4"/>
  <c r="S21" i="4"/>
  <c r="P21" i="4"/>
  <c r="N21" i="4"/>
  <c r="BA20" i="4"/>
  <c r="AY20" i="4"/>
  <c r="AW20" i="4"/>
  <c r="AO20" i="4"/>
  <c r="AG20" i="4"/>
  <c r="AB20" i="4"/>
  <c r="U20" i="4"/>
  <c r="S20" i="4"/>
  <c r="P20" i="4"/>
  <c r="N20" i="4"/>
  <c r="AX20" i="4" s="1"/>
  <c r="AZ20" i="4" s="1"/>
  <c r="BA19" i="4"/>
  <c r="AW19" i="4"/>
  <c r="AO19" i="4"/>
  <c r="AG19" i="4"/>
  <c r="AB19" i="4"/>
  <c r="U19" i="4"/>
  <c r="P19" i="4"/>
  <c r="S19" i="4" s="1"/>
  <c r="N19" i="4"/>
  <c r="BA18" i="4"/>
  <c r="AY18" i="4"/>
  <c r="AW18" i="4"/>
  <c r="AO18" i="4"/>
  <c r="AG18" i="4"/>
  <c r="AB18" i="4"/>
  <c r="U18" i="4"/>
  <c r="S18" i="4"/>
  <c r="P18" i="4"/>
  <c r="N18" i="4"/>
  <c r="AX18" i="4" s="1"/>
  <c r="AZ18" i="4" s="1"/>
  <c r="BA17" i="4"/>
  <c r="AW17" i="4"/>
  <c r="AO17" i="4"/>
  <c r="AG17" i="4"/>
  <c r="AB17" i="4"/>
  <c r="U17" i="4"/>
  <c r="S17" i="4"/>
  <c r="P17" i="4"/>
  <c r="N17" i="4"/>
  <c r="AX17" i="4" s="1"/>
  <c r="BA16" i="4"/>
  <c r="AW16" i="4"/>
  <c r="AO16" i="4"/>
  <c r="AG16" i="4"/>
  <c r="AB16" i="4"/>
  <c r="U16" i="4"/>
  <c r="S16" i="4"/>
  <c r="P16" i="4"/>
  <c r="N16" i="4"/>
  <c r="AX16" i="4" s="1"/>
  <c r="BA15" i="4"/>
  <c r="AW15" i="4"/>
  <c r="AO15" i="4"/>
  <c r="AG15" i="4"/>
  <c r="AB15" i="4"/>
  <c r="U15" i="4"/>
  <c r="S15" i="4"/>
  <c r="P15" i="4"/>
  <c r="N15" i="4"/>
  <c r="AX15" i="4" s="1"/>
  <c r="BA14" i="4"/>
  <c r="AW14" i="4"/>
  <c r="AO14" i="4"/>
  <c r="AG14" i="4"/>
  <c r="AB14" i="4"/>
  <c r="AY14" i="4" s="1"/>
  <c r="U14" i="4"/>
  <c r="S14" i="4"/>
  <c r="P14" i="4"/>
  <c r="N14" i="4"/>
  <c r="BA13" i="4"/>
  <c r="AW13" i="4"/>
  <c r="AO13" i="4"/>
  <c r="AG13" i="4"/>
  <c r="AY13" i="4" s="1"/>
  <c r="AB13" i="4"/>
  <c r="U13" i="4"/>
  <c r="P13" i="4"/>
  <c r="S13" i="4" s="1"/>
  <c r="N13" i="4"/>
  <c r="BA12" i="4"/>
  <c r="AW12" i="4"/>
  <c r="AO12" i="4"/>
  <c r="AG12" i="4"/>
  <c r="AB12" i="4"/>
  <c r="AY12" i="4" s="1"/>
  <c r="U12" i="4"/>
  <c r="S12" i="4"/>
  <c r="P12" i="4"/>
  <c r="N12" i="4"/>
  <c r="AX12" i="4" s="1"/>
  <c r="AZ12" i="4" s="1"/>
  <c r="BA11" i="4"/>
  <c r="AY11" i="4"/>
  <c r="AW11" i="4"/>
  <c r="AO11" i="4"/>
  <c r="AG11" i="4"/>
  <c r="AB11" i="4"/>
  <c r="U11" i="4"/>
  <c r="P11" i="4"/>
  <c r="S11" i="4" s="1"/>
  <c r="N11" i="4"/>
  <c r="AX11" i="4" s="1"/>
  <c r="AZ11" i="4" s="1"/>
  <c r="BA10" i="4"/>
  <c r="AW10" i="4"/>
  <c r="AO10" i="4"/>
  <c r="AG10" i="4"/>
  <c r="AB10" i="4"/>
  <c r="U10" i="4"/>
  <c r="S10" i="4"/>
  <c r="P10" i="4"/>
  <c r="N10" i="4"/>
  <c r="BA9" i="4"/>
  <c r="AW9" i="4"/>
  <c r="AO9" i="4"/>
  <c r="AY9" i="4" s="1"/>
  <c r="AG9" i="4"/>
  <c r="AB9" i="4"/>
  <c r="U9" i="4"/>
  <c r="P9" i="4"/>
  <c r="S9" i="4" s="1"/>
  <c r="N9" i="4"/>
  <c r="AX9" i="4" s="1"/>
  <c r="BA8" i="4"/>
  <c r="AW8" i="4"/>
  <c r="AO8" i="4"/>
  <c r="AG8" i="4"/>
  <c r="AB8" i="4"/>
  <c r="U8" i="4"/>
  <c r="S8" i="4"/>
  <c r="P8" i="4"/>
  <c r="N8" i="4"/>
  <c r="BA7" i="4"/>
  <c r="AY7" i="4"/>
  <c r="AW7" i="4"/>
  <c r="AO7" i="4"/>
  <c r="AG7" i="4"/>
  <c r="AB7" i="4"/>
  <c r="U7" i="4"/>
  <c r="S7" i="4"/>
  <c r="P7" i="4"/>
  <c r="N7" i="4"/>
  <c r="AX7" i="4" s="1"/>
  <c r="AZ7" i="4" s="1"/>
  <c r="BA6" i="4"/>
  <c r="AW6" i="4"/>
  <c r="AO6" i="4"/>
  <c r="AG6" i="4"/>
  <c r="AB6" i="4"/>
  <c r="U6" i="4"/>
  <c r="P6" i="4"/>
  <c r="S6" i="4" s="1"/>
  <c r="N6" i="4"/>
  <c r="BA5" i="4"/>
  <c r="AY5" i="4"/>
  <c r="AW5" i="4"/>
  <c r="AO5" i="4"/>
  <c r="AG5" i="4"/>
  <c r="AB5" i="4"/>
  <c r="U5" i="4"/>
  <c r="S5" i="4"/>
  <c r="P5" i="4"/>
  <c r="N5" i="4"/>
  <c r="BA61" i="3"/>
  <c r="AW61" i="3"/>
  <c r="AO61" i="3"/>
  <c r="AB61" i="3"/>
  <c r="U61" i="3"/>
  <c r="P61" i="3"/>
  <c r="S61" i="3" s="1"/>
  <c r="N61" i="3"/>
  <c r="BA60" i="3"/>
  <c r="AW60" i="3"/>
  <c r="AO60" i="3"/>
  <c r="AB60" i="3"/>
  <c r="U60" i="3"/>
  <c r="P60" i="3"/>
  <c r="S60" i="3" s="1"/>
  <c r="N60" i="3"/>
  <c r="BA59" i="3"/>
  <c r="AW59" i="3"/>
  <c r="AO59" i="3"/>
  <c r="AB59" i="3"/>
  <c r="U59" i="3"/>
  <c r="P59" i="3"/>
  <c r="S59" i="3" s="1"/>
  <c r="N59" i="3"/>
  <c r="BA58" i="3"/>
  <c r="AW58" i="3"/>
  <c r="AO58" i="3"/>
  <c r="AB58" i="3"/>
  <c r="U58" i="3"/>
  <c r="P58" i="3"/>
  <c r="S58" i="3" s="1"/>
  <c r="N58" i="3"/>
  <c r="BA57" i="3"/>
  <c r="AW57" i="3"/>
  <c r="AO57" i="3"/>
  <c r="AB57" i="3"/>
  <c r="U57" i="3"/>
  <c r="P57" i="3"/>
  <c r="S57" i="3" s="1"/>
  <c r="N57" i="3"/>
  <c r="BA56" i="3"/>
  <c r="AW56" i="3"/>
  <c r="AO56" i="3"/>
  <c r="AB56" i="3"/>
  <c r="U56" i="3"/>
  <c r="P56" i="3"/>
  <c r="S56" i="3" s="1"/>
  <c r="N56" i="3"/>
  <c r="BA55" i="3"/>
  <c r="AW55" i="3"/>
  <c r="AO55" i="3"/>
  <c r="AB55" i="3"/>
  <c r="U55" i="3"/>
  <c r="P55" i="3"/>
  <c r="S55" i="3" s="1"/>
  <c r="N55" i="3"/>
  <c r="BA54" i="3"/>
  <c r="AW54" i="3"/>
  <c r="AO54" i="3"/>
  <c r="AB54" i="3"/>
  <c r="U54" i="3"/>
  <c r="P54" i="3"/>
  <c r="S54" i="3" s="1"/>
  <c r="N54" i="3"/>
  <c r="BA53" i="3"/>
  <c r="AW53" i="3"/>
  <c r="AO53" i="3"/>
  <c r="AB53" i="3"/>
  <c r="U53" i="3"/>
  <c r="P53" i="3"/>
  <c r="S53" i="3" s="1"/>
  <c r="N53" i="3"/>
  <c r="BA52" i="3"/>
  <c r="AW52" i="3"/>
  <c r="AO52" i="3"/>
  <c r="AB52" i="3"/>
  <c r="U52" i="3"/>
  <c r="P52" i="3"/>
  <c r="S52" i="3" s="1"/>
  <c r="N52" i="3"/>
  <c r="BA51" i="3"/>
  <c r="AW51" i="3"/>
  <c r="AO51" i="3"/>
  <c r="AB51" i="3"/>
  <c r="U51" i="3"/>
  <c r="P51" i="3"/>
  <c r="S51" i="3" s="1"/>
  <c r="N51" i="3"/>
  <c r="BA50" i="3"/>
  <c r="AW50" i="3"/>
  <c r="AO50" i="3"/>
  <c r="AB50" i="3"/>
  <c r="U50" i="3"/>
  <c r="P50" i="3"/>
  <c r="S50" i="3" s="1"/>
  <c r="N50" i="3"/>
  <c r="BA49" i="3"/>
  <c r="AW49" i="3"/>
  <c r="AO49" i="3"/>
  <c r="AB49" i="3"/>
  <c r="U49" i="3"/>
  <c r="P49" i="3"/>
  <c r="S49" i="3" s="1"/>
  <c r="N49" i="3"/>
  <c r="BA48" i="3"/>
  <c r="AW48" i="3"/>
  <c r="AO48" i="3"/>
  <c r="AB48" i="3"/>
  <c r="U48" i="3"/>
  <c r="P48" i="3"/>
  <c r="S48" i="3" s="1"/>
  <c r="N48" i="3"/>
  <c r="BA47" i="3"/>
  <c r="AW47" i="3"/>
  <c r="AO47" i="3"/>
  <c r="AB47" i="3"/>
  <c r="U47" i="3"/>
  <c r="P47" i="3"/>
  <c r="S47" i="3" s="1"/>
  <c r="N47" i="3"/>
  <c r="BA46" i="3"/>
  <c r="AW46" i="3"/>
  <c r="AO46" i="3"/>
  <c r="AB46" i="3"/>
  <c r="U46" i="3"/>
  <c r="P46" i="3"/>
  <c r="S46" i="3" s="1"/>
  <c r="N46" i="3"/>
  <c r="BA45" i="3"/>
  <c r="AW45" i="3"/>
  <c r="AO45" i="3"/>
  <c r="AB45" i="3"/>
  <c r="U45" i="3"/>
  <c r="P45" i="3"/>
  <c r="S45" i="3" s="1"/>
  <c r="N45" i="3"/>
  <c r="BA44" i="3"/>
  <c r="AW44" i="3"/>
  <c r="AO44" i="3"/>
  <c r="AB44" i="3"/>
  <c r="U44" i="3"/>
  <c r="P44" i="3"/>
  <c r="S44" i="3" s="1"/>
  <c r="N44" i="3"/>
  <c r="BA43" i="3"/>
  <c r="AW43" i="3"/>
  <c r="AO43" i="3"/>
  <c r="AB43" i="3"/>
  <c r="U43" i="3"/>
  <c r="P43" i="3"/>
  <c r="S43" i="3" s="1"/>
  <c r="N43" i="3"/>
  <c r="BA42" i="3"/>
  <c r="AW42" i="3"/>
  <c r="AO42" i="3"/>
  <c r="AB42" i="3"/>
  <c r="U42" i="3"/>
  <c r="P42" i="3"/>
  <c r="S42" i="3" s="1"/>
  <c r="N42" i="3"/>
  <c r="BA41" i="3"/>
  <c r="AW41" i="3"/>
  <c r="AO41" i="3"/>
  <c r="AB41" i="3"/>
  <c r="U41" i="3"/>
  <c r="P41" i="3"/>
  <c r="S41" i="3" s="1"/>
  <c r="N41" i="3"/>
  <c r="BA40" i="3"/>
  <c r="AW40" i="3"/>
  <c r="AO40" i="3"/>
  <c r="AB40" i="3"/>
  <c r="U40" i="3"/>
  <c r="P40" i="3"/>
  <c r="S40" i="3" s="1"/>
  <c r="N40" i="3"/>
  <c r="BA39" i="3"/>
  <c r="AW39" i="3"/>
  <c r="AO39" i="3"/>
  <c r="AB39" i="3"/>
  <c r="U39" i="3"/>
  <c r="P39" i="3"/>
  <c r="S39" i="3" s="1"/>
  <c r="N39" i="3"/>
  <c r="BA38" i="3"/>
  <c r="AW38" i="3"/>
  <c r="AO38" i="3"/>
  <c r="AB38" i="3"/>
  <c r="U38" i="3"/>
  <c r="P38" i="3"/>
  <c r="S38" i="3" s="1"/>
  <c r="N38" i="3"/>
  <c r="BA37" i="3"/>
  <c r="AW37" i="3"/>
  <c r="AO37" i="3"/>
  <c r="AB37" i="3"/>
  <c r="U37" i="3"/>
  <c r="P37" i="3"/>
  <c r="S37" i="3" s="1"/>
  <c r="N37" i="3"/>
  <c r="BA36" i="3"/>
  <c r="AW36" i="3"/>
  <c r="AO36" i="3"/>
  <c r="AB36" i="3"/>
  <c r="U36" i="3"/>
  <c r="P36" i="3"/>
  <c r="S36" i="3" s="1"/>
  <c r="N36" i="3"/>
  <c r="BA35" i="3"/>
  <c r="AW35" i="3"/>
  <c r="AO35" i="3"/>
  <c r="AB35" i="3"/>
  <c r="U35" i="3"/>
  <c r="P35" i="3"/>
  <c r="S35" i="3" s="1"/>
  <c r="N35" i="3"/>
  <c r="BA34" i="3"/>
  <c r="AW34" i="3"/>
  <c r="AO34" i="3"/>
  <c r="AB34" i="3"/>
  <c r="U34" i="3"/>
  <c r="P34" i="3"/>
  <c r="S34" i="3" s="1"/>
  <c r="N34" i="3"/>
  <c r="BA33" i="3"/>
  <c r="AW33" i="3"/>
  <c r="AO33" i="3"/>
  <c r="AB33" i="3"/>
  <c r="U33" i="3"/>
  <c r="P33" i="3"/>
  <c r="S33" i="3" s="1"/>
  <c r="N33" i="3"/>
  <c r="BA32" i="3"/>
  <c r="AW32" i="3"/>
  <c r="AO32" i="3"/>
  <c r="AB32" i="3"/>
  <c r="U32" i="3"/>
  <c r="P32" i="3"/>
  <c r="S32" i="3" s="1"/>
  <c r="N32" i="3"/>
  <c r="BA31" i="3"/>
  <c r="AW31" i="3"/>
  <c r="AO31" i="3"/>
  <c r="AB31" i="3"/>
  <c r="U31" i="3"/>
  <c r="P31" i="3"/>
  <c r="S31" i="3" s="1"/>
  <c r="N31" i="3"/>
  <c r="BA30" i="3"/>
  <c r="AW30" i="3"/>
  <c r="AO30" i="3"/>
  <c r="AB30" i="3"/>
  <c r="U30" i="3"/>
  <c r="P30" i="3"/>
  <c r="S30" i="3" s="1"/>
  <c r="N30" i="3"/>
  <c r="BA29" i="3"/>
  <c r="AW29" i="3"/>
  <c r="AO29" i="3"/>
  <c r="AB29" i="3"/>
  <c r="U29" i="3"/>
  <c r="P29" i="3"/>
  <c r="S29" i="3" s="1"/>
  <c r="N29" i="3"/>
  <c r="BA28" i="3"/>
  <c r="AW28" i="3"/>
  <c r="AO28" i="3"/>
  <c r="AB28" i="3"/>
  <c r="U28" i="3"/>
  <c r="P28" i="3"/>
  <c r="S28" i="3" s="1"/>
  <c r="N28" i="3"/>
  <c r="BA27" i="3"/>
  <c r="AW27" i="3"/>
  <c r="AO27" i="3"/>
  <c r="AB27" i="3"/>
  <c r="U27" i="3"/>
  <c r="P27" i="3"/>
  <c r="S27" i="3" s="1"/>
  <c r="N27" i="3"/>
  <c r="BA26" i="3"/>
  <c r="AW26" i="3"/>
  <c r="AO26" i="3"/>
  <c r="AB26" i="3"/>
  <c r="U26" i="3"/>
  <c r="P26" i="3"/>
  <c r="S26" i="3" s="1"/>
  <c r="N26" i="3"/>
  <c r="BA25" i="3"/>
  <c r="AW25" i="3"/>
  <c r="AO25" i="3"/>
  <c r="AB25" i="3"/>
  <c r="U25" i="3"/>
  <c r="P25" i="3"/>
  <c r="S25" i="3" s="1"/>
  <c r="N25" i="3"/>
  <c r="BA24" i="3"/>
  <c r="AW24" i="3"/>
  <c r="AO24" i="3"/>
  <c r="AB24" i="3"/>
  <c r="U24" i="3"/>
  <c r="P24" i="3"/>
  <c r="S24" i="3" s="1"/>
  <c r="N24" i="3"/>
  <c r="BA23" i="3"/>
  <c r="AW23" i="3"/>
  <c r="AO23" i="3"/>
  <c r="AB23" i="3"/>
  <c r="U23" i="3"/>
  <c r="P23" i="3"/>
  <c r="S23" i="3" s="1"/>
  <c r="N23" i="3"/>
  <c r="BA22" i="3"/>
  <c r="AW22" i="3"/>
  <c r="AO22" i="3"/>
  <c r="AB22" i="3"/>
  <c r="U22" i="3"/>
  <c r="P22" i="3"/>
  <c r="S22" i="3" s="1"/>
  <c r="N22" i="3"/>
  <c r="BA21" i="3"/>
  <c r="AW21" i="3"/>
  <c r="AO21" i="3"/>
  <c r="AB21" i="3"/>
  <c r="U21" i="3"/>
  <c r="P21" i="3"/>
  <c r="S21" i="3" s="1"/>
  <c r="N21" i="3"/>
  <c r="BA20" i="3"/>
  <c r="AW20" i="3"/>
  <c r="AO20" i="3"/>
  <c r="AB20" i="3"/>
  <c r="U20" i="3"/>
  <c r="P20" i="3"/>
  <c r="S20" i="3" s="1"/>
  <c r="N20" i="3"/>
  <c r="BA19" i="3"/>
  <c r="AW19" i="3"/>
  <c r="AO19" i="3"/>
  <c r="AB19" i="3"/>
  <c r="U19" i="3"/>
  <c r="P19" i="3"/>
  <c r="S19" i="3" s="1"/>
  <c r="N19" i="3"/>
  <c r="BA18" i="3"/>
  <c r="AW18" i="3"/>
  <c r="AO18" i="3"/>
  <c r="AB18" i="3"/>
  <c r="U18" i="3"/>
  <c r="P18" i="3"/>
  <c r="S18" i="3" s="1"/>
  <c r="N18" i="3"/>
  <c r="BA17" i="3"/>
  <c r="AW17" i="3"/>
  <c r="AO17" i="3"/>
  <c r="AB17" i="3"/>
  <c r="U17" i="3"/>
  <c r="P17" i="3"/>
  <c r="S17" i="3" s="1"/>
  <c r="N17" i="3"/>
  <c r="BA16" i="3"/>
  <c r="AW16" i="3"/>
  <c r="AO16" i="3"/>
  <c r="AB16" i="3"/>
  <c r="U16" i="3"/>
  <c r="P16" i="3"/>
  <c r="S16" i="3" s="1"/>
  <c r="N16" i="3"/>
  <c r="BA15" i="3"/>
  <c r="AW15" i="3"/>
  <c r="AO15" i="3"/>
  <c r="AB15" i="3"/>
  <c r="U15" i="3"/>
  <c r="P15" i="3"/>
  <c r="S15" i="3" s="1"/>
  <c r="N15" i="3"/>
  <c r="BA14" i="3"/>
  <c r="AW14" i="3"/>
  <c r="AO14" i="3"/>
  <c r="AB14" i="3"/>
  <c r="U14" i="3"/>
  <c r="P14" i="3"/>
  <c r="S14" i="3" s="1"/>
  <c r="N14" i="3"/>
  <c r="BA13" i="3"/>
  <c r="AW13" i="3"/>
  <c r="AO13" i="3"/>
  <c r="AB13" i="3"/>
  <c r="U13" i="3"/>
  <c r="P13" i="3"/>
  <c r="S13" i="3" s="1"/>
  <c r="N13" i="3"/>
  <c r="BA12" i="3"/>
  <c r="AW12" i="3"/>
  <c r="AO12" i="3"/>
  <c r="AB12" i="3"/>
  <c r="U12" i="3"/>
  <c r="P12" i="3"/>
  <c r="S12" i="3" s="1"/>
  <c r="N12" i="3"/>
  <c r="BA11" i="3"/>
  <c r="AW11" i="3"/>
  <c r="AO11" i="3"/>
  <c r="AB11" i="3"/>
  <c r="U11" i="3"/>
  <c r="P11" i="3"/>
  <c r="S11" i="3" s="1"/>
  <c r="N11" i="3"/>
  <c r="BA10" i="3"/>
  <c r="AW10" i="3"/>
  <c r="AO10" i="3"/>
  <c r="AB10" i="3"/>
  <c r="U10" i="3"/>
  <c r="P10" i="3"/>
  <c r="S10" i="3" s="1"/>
  <c r="N10" i="3"/>
  <c r="BA9" i="3"/>
  <c r="AW9" i="3"/>
  <c r="AO9" i="3"/>
  <c r="AB9" i="3"/>
  <c r="U9" i="3"/>
  <c r="P9" i="3"/>
  <c r="S9" i="3" s="1"/>
  <c r="N9" i="3"/>
  <c r="BA8" i="3"/>
  <c r="AW8" i="3"/>
  <c r="AO8" i="3"/>
  <c r="AB8" i="3"/>
  <c r="U8" i="3"/>
  <c r="P8" i="3"/>
  <c r="S8" i="3" s="1"/>
  <c r="N8" i="3"/>
  <c r="BA7" i="3"/>
  <c r="AW7" i="3"/>
  <c r="AO7" i="3"/>
  <c r="AB7" i="3"/>
  <c r="U7" i="3"/>
  <c r="P7" i="3"/>
  <c r="S7" i="3" s="1"/>
  <c r="N7" i="3"/>
  <c r="BA6" i="3"/>
  <c r="AW6" i="3"/>
  <c r="AO6" i="3"/>
  <c r="AB6" i="3"/>
  <c r="U6" i="3"/>
  <c r="P6" i="3"/>
  <c r="S6" i="3" s="1"/>
  <c r="N6" i="3"/>
  <c r="BA5" i="3"/>
  <c r="AW5" i="3"/>
  <c r="AO5" i="3"/>
  <c r="AG5" i="3"/>
  <c r="AB5" i="3"/>
  <c r="U5" i="3"/>
  <c r="P5" i="3"/>
  <c r="S5" i="3" s="1"/>
  <c r="N5" i="3"/>
  <c r="U80" i="1"/>
  <c r="P80" i="1"/>
  <c r="S80" i="1" s="1"/>
  <c r="N80" i="1"/>
  <c r="U79" i="1"/>
  <c r="P79" i="1"/>
  <c r="S79" i="1" s="1"/>
  <c r="N79" i="1"/>
  <c r="U78" i="1"/>
  <c r="P78" i="1"/>
  <c r="S78" i="1" s="1"/>
  <c r="N78" i="1"/>
  <c r="U77" i="1"/>
  <c r="P77" i="1"/>
  <c r="S77" i="1" s="1"/>
  <c r="D77" i="1"/>
  <c r="N77" i="1" s="1"/>
  <c r="U76" i="1"/>
  <c r="P76" i="1"/>
  <c r="S76" i="1" s="1"/>
  <c r="N76" i="1"/>
  <c r="U75" i="1"/>
  <c r="P75" i="1"/>
  <c r="S75" i="1" s="1"/>
  <c r="N75" i="1"/>
  <c r="U74" i="1"/>
  <c r="P74" i="1"/>
  <c r="S74" i="1" s="1"/>
  <c r="N74" i="1"/>
  <c r="U73" i="1"/>
  <c r="P73" i="1"/>
  <c r="S73" i="1" s="1"/>
  <c r="N73" i="1"/>
  <c r="U72" i="1"/>
  <c r="P72" i="1"/>
  <c r="S72" i="1" s="1"/>
  <c r="N72" i="1"/>
  <c r="U71" i="1"/>
  <c r="P71" i="1"/>
  <c r="S71" i="1" s="1"/>
  <c r="N71" i="1"/>
  <c r="U70" i="1"/>
  <c r="P70" i="1"/>
  <c r="S70" i="1" s="1"/>
  <c r="N70" i="1"/>
  <c r="U69" i="1"/>
  <c r="P69" i="1"/>
  <c r="S69" i="1" s="1"/>
  <c r="N69" i="1"/>
  <c r="U68" i="1"/>
  <c r="P68" i="1"/>
  <c r="S68" i="1" s="1"/>
  <c r="N68" i="1"/>
  <c r="U67" i="1"/>
  <c r="P67" i="1"/>
  <c r="S67" i="1" s="1"/>
  <c r="N67" i="1"/>
  <c r="U66" i="1"/>
  <c r="P66" i="1"/>
  <c r="S66" i="1" s="1"/>
  <c r="N66" i="1"/>
  <c r="U65" i="1"/>
  <c r="P65" i="1"/>
  <c r="S65" i="1" s="1"/>
  <c r="N65" i="1"/>
  <c r="U64" i="1"/>
  <c r="P64" i="1"/>
  <c r="S64" i="1" s="1"/>
  <c r="N64" i="1"/>
  <c r="U63" i="1"/>
  <c r="P63" i="1"/>
  <c r="S63" i="1" s="1"/>
  <c r="N63" i="1"/>
  <c r="U62" i="1"/>
  <c r="P62" i="1"/>
  <c r="S62" i="1" s="1"/>
  <c r="N62" i="1"/>
  <c r="U61" i="1"/>
  <c r="P61" i="1"/>
  <c r="S61" i="1" s="1"/>
  <c r="N61" i="1"/>
  <c r="U60" i="1"/>
  <c r="P60" i="1"/>
  <c r="S60" i="1" s="1"/>
  <c r="N60" i="1"/>
  <c r="U59" i="1"/>
  <c r="P59" i="1"/>
  <c r="S59" i="1" s="1"/>
  <c r="N59" i="1"/>
  <c r="U58" i="1"/>
  <c r="P58" i="1"/>
  <c r="S58" i="1" s="1"/>
  <c r="N58" i="1"/>
  <c r="U57" i="1"/>
  <c r="P57" i="1"/>
  <c r="S57" i="1" s="1"/>
  <c r="N57" i="1"/>
  <c r="U56" i="1"/>
  <c r="P56" i="1"/>
  <c r="S56" i="1" s="1"/>
  <c r="N56" i="1"/>
  <c r="U55" i="1"/>
  <c r="P55" i="1"/>
  <c r="S55" i="1" s="1"/>
  <c r="N55" i="1"/>
  <c r="U54" i="1"/>
  <c r="P54" i="1"/>
  <c r="S54" i="1" s="1"/>
  <c r="N54" i="1"/>
  <c r="U53" i="1"/>
  <c r="P53" i="1"/>
  <c r="S53" i="1" s="1"/>
  <c r="N53" i="1"/>
  <c r="U52" i="1"/>
  <c r="P52" i="1"/>
  <c r="S52" i="1" s="1"/>
  <c r="N52" i="1"/>
  <c r="BA51" i="1"/>
  <c r="AW51" i="1"/>
  <c r="AO51" i="1"/>
  <c r="AG51" i="1"/>
  <c r="AB51" i="1"/>
  <c r="U51" i="1"/>
  <c r="P51" i="1"/>
  <c r="S51" i="1" s="1"/>
  <c r="N51" i="1"/>
  <c r="BA50" i="1"/>
  <c r="AW50" i="1"/>
  <c r="AO50" i="1"/>
  <c r="AG50" i="1"/>
  <c r="AB50" i="1"/>
  <c r="U50" i="1"/>
  <c r="P50" i="1"/>
  <c r="S50" i="1" s="1"/>
  <c r="N50" i="1"/>
  <c r="BA49" i="1"/>
  <c r="AW49" i="1"/>
  <c r="AO49" i="1"/>
  <c r="AG49" i="1"/>
  <c r="AB49" i="1"/>
  <c r="U49" i="1"/>
  <c r="P49" i="1"/>
  <c r="S49" i="1" s="1"/>
  <c r="N49" i="1"/>
  <c r="BA48" i="1"/>
  <c r="AW48" i="1"/>
  <c r="AO48" i="1"/>
  <c r="AG48" i="1"/>
  <c r="AB48" i="1"/>
  <c r="U48" i="1"/>
  <c r="P48" i="1"/>
  <c r="S48" i="1" s="1"/>
  <c r="N48" i="1"/>
  <c r="BA47" i="1"/>
  <c r="AW47" i="1"/>
  <c r="AO47" i="1"/>
  <c r="AG47" i="1"/>
  <c r="AB47" i="1"/>
  <c r="U47" i="1"/>
  <c r="P47" i="1"/>
  <c r="S47" i="1" s="1"/>
  <c r="N47" i="1"/>
  <c r="BA46" i="1"/>
  <c r="AW46" i="1"/>
  <c r="AO46" i="1"/>
  <c r="AG46" i="1"/>
  <c r="AB46" i="1"/>
  <c r="U46" i="1"/>
  <c r="P46" i="1"/>
  <c r="S46" i="1" s="1"/>
  <c r="N46" i="1"/>
  <c r="BA45" i="1"/>
  <c r="AW45" i="1"/>
  <c r="AO45" i="1"/>
  <c r="AG45" i="1"/>
  <c r="AB45" i="1"/>
  <c r="U45" i="1"/>
  <c r="P45" i="1"/>
  <c r="S45" i="1" s="1"/>
  <c r="N45" i="1"/>
  <c r="BA44" i="1"/>
  <c r="AW44" i="1"/>
  <c r="AO44" i="1"/>
  <c r="AG44" i="1"/>
  <c r="AB44" i="1"/>
  <c r="U44" i="1"/>
  <c r="P44" i="1"/>
  <c r="S44" i="1" s="1"/>
  <c r="N44" i="1"/>
  <c r="BA43" i="1"/>
  <c r="AW43" i="1"/>
  <c r="AO43" i="1"/>
  <c r="AG43" i="1"/>
  <c r="AB43" i="1"/>
  <c r="U43" i="1"/>
  <c r="P43" i="1"/>
  <c r="S43" i="1" s="1"/>
  <c r="N43" i="1"/>
  <c r="BA42" i="1"/>
  <c r="AW42" i="1"/>
  <c r="AO42" i="1"/>
  <c r="AG42" i="1"/>
  <c r="AB42" i="1"/>
  <c r="U42" i="1"/>
  <c r="P42" i="1"/>
  <c r="S42" i="1" s="1"/>
  <c r="N42" i="1"/>
  <c r="BA41" i="1"/>
  <c r="AW41" i="1"/>
  <c r="AO41" i="1"/>
  <c r="AG41" i="1"/>
  <c r="AB41" i="1"/>
  <c r="U41" i="1"/>
  <c r="P41" i="1"/>
  <c r="S41" i="1" s="1"/>
  <c r="N41" i="1"/>
  <c r="BA40" i="1"/>
  <c r="AW40" i="1"/>
  <c r="AO40" i="1"/>
  <c r="AG40" i="1"/>
  <c r="AB40" i="1"/>
  <c r="U40" i="1"/>
  <c r="P40" i="1"/>
  <c r="S40" i="1" s="1"/>
  <c r="N40" i="1"/>
  <c r="BA39" i="1"/>
  <c r="AW39" i="1"/>
  <c r="AO39" i="1"/>
  <c r="AG39" i="1"/>
  <c r="AB39" i="1"/>
  <c r="U39" i="1"/>
  <c r="P39" i="1"/>
  <c r="S39" i="1" s="1"/>
  <c r="N39" i="1"/>
  <c r="BA38" i="1"/>
  <c r="AW38" i="1"/>
  <c r="AO38" i="1"/>
  <c r="AG38" i="1"/>
  <c r="AB38" i="1"/>
  <c r="U38" i="1"/>
  <c r="P38" i="1"/>
  <c r="S38" i="1" s="1"/>
  <c r="N38" i="1"/>
  <c r="BA37" i="1"/>
  <c r="AW37" i="1"/>
  <c r="AO37" i="1"/>
  <c r="AG37" i="1"/>
  <c r="AB37" i="1"/>
  <c r="U37" i="1"/>
  <c r="P37" i="1"/>
  <c r="S37" i="1" s="1"/>
  <c r="N37" i="1"/>
  <c r="BA36" i="1"/>
  <c r="AW36" i="1"/>
  <c r="AO36" i="1"/>
  <c r="AG36" i="1"/>
  <c r="AB36" i="1"/>
  <c r="U36" i="1"/>
  <c r="P36" i="1"/>
  <c r="S36" i="1" s="1"/>
  <c r="N36" i="1"/>
  <c r="BA35" i="1"/>
  <c r="AW35" i="1"/>
  <c r="AO35" i="1"/>
  <c r="AG35" i="1"/>
  <c r="AB35" i="1"/>
  <c r="U35" i="1"/>
  <c r="P35" i="1"/>
  <c r="S35" i="1" s="1"/>
  <c r="N35" i="1"/>
  <c r="BA34" i="1"/>
  <c r="AW34" i="1"/>
  <c r="AO34" i="1"/>
  <c r="AG34" i="1"/>
  <c r="AB34" i="1"/>
  <c r="U34" i="1"/>
  <c r="P34" i="1"/>
  <c r="S34" i="1" s="1"/>
  <c r="N34" i="1"/>
  <c r="BA33" i="1"/>
  <c r="AW33" i="1"/>
  <c r="AO33" i="1"/>
  <c r="AG33" i="1"/>
  <c r="AB33" i="1"/>
  <c r="U33" i="1"/>
  <c r="P33" i="1"/>
  <c r="S33" i="1" s="1"/>
  <c r="N33" i="1"/>
  <c r="BA32" i="1"/>
  <c r="AW32" i="1"/>
  <c r="AO32" i="1"/>
  <c r="AG32" i="1"/>
  <c r="AB32" i="1"/>
  <c r="U32" i="1"/>
  <c r="P32" i="1"/>
  <c r="S32" i="1" s="1"/>
  <c r="N32" i="1"/>
  <c r="BA31" i="1"/>
  <c r="AW31" i="1"/>
  <c r="AO31" i="1"/>
  <c r="AG31" i="1"/>
  <c r="AB31" i="1"/>
  <c r="U31" i="1"/>
  <c r="P31" i="1"/>
  <c r="S31" i="1" s="1"/>
  <c r="N31" i="1"/>
  <c r="BA30" i="1"/>
  <c r="AW30" i="1"/>
  <c r="AO30" i="1"/>
  <c r="AG30" i="1"/>
  <c r="AB30" i="1"/>
  <c r="U30" i="1"/>
  <c r="P30" i="1"/>
  <c r="S30" i="1" s="1"/>
  <c r="N30" i="1"/>
  <c r="BA29" i="1"/>
  <c r="AW29" i="1"/>
  <c r="AO29" i="1"/>
  <c r="AG29" i="1"/>
  <c r="AB29" i="1"/>
  <c r="U29" i="1"/>
  <c r="P29" i="1"/>
  <c r="S29" i="1" s="1"/>
  <c r="N29" i="1"/>
  <c r="BA28" i="1"/>
  <c r="AW28" i="1"/>
  <c r="AO28" i="1"/>
  <c r="AG28" i="1"/>
  <c r="AB28" i="1"/>
  <c r="U28" i="1"/>
  <c r="P28" i="1"/>
  <c r="S28" i="1" s="1"/>
  <c r="N28" i="1"/>
  <c r="BA27" i="1"/>
  <c r="AW27" i="1"/>
  <c r="AO27" i="1"/>
  <c r="AG27" i="1"/>
  <c r="AB27" i="1"/>
  <c r="U27" i="1"/>
  <c r="P27" i="1"/>
  <c r="S27" i="1" s="1"/>
  <c r="N27" i="1"/>
  <c r="BA26" i="1"/>
  <c r="AW26" i="1"/>
  <c r="AO26" i="1"/>
  <c r="AG26" i="1"/>
  <c r="AB26" i="1"/>
  <c r="U26" i="1"/>
  <c r="P26" i="1"/>
  <c r="S26" i="1" s="1"/>
  <c r="N26" i="1"/>
  <c r="BA25" i="1"/>
  <c r="AW25" i="1"/>
  <c r="AO25" i="1"/>
  <c r="AG25" i="1"/>
  <c r="AB25" i="1"/>
  <c r="U25" i="1"/>
  <c r="P25" i="1"/>
  <c r="S25" i="1" s="1"/>
  <c r="N25" i="1"/>
  <c r="BA24" i="1"/>
  <c r="AW24" i="1"/>
  <c r="AO24" i="1"/>
  <c r="AG24" i="1"/>
  <c r="AB24" i="1"/>
  <c r="U24" i="1"/>
  <c r="P24" i="1"/>
  <c r="S24" i="1" s="1"/>
  <c r="N24" i="1"/>
  <c r="BA23" i="1"/>
  <c r="AW23" i="1"/>
  <c r="AO23" i="1"/>
  <c r="AG23" i="1"/>
  <c r="AB23" i="1"/>
  <c r="U23" i="1"/>
  <c r="P23" i="1"/>
  <c r="S23" i="1" s="1"/>
  <c r="N23" i="1"/>
  <c r="BA22" i="1"/>
  <c r="AW22" i="1"/>
  <c r="AO22" i="1"/>
  <c r="AG22" i="1"/>
  <c r="AB22" i="1"/>
  <c r="U22" i="1"/>
  <c r="P22" i="1"/>
  <c r="S22" i="1" s="1"/>
  <c r="N22" i="1"/>
  <c r="BA21" i="1"/>
  <c r="AW21" i="1"/>
  <c r="AO21" i="1"/>
  <c r="AG21" i="1"/>
  <c r="AB21" i="1"/>
  <c r="U21" i="1"/>
  <c r="P21" i="1"/>
  <c r="S21" i="1" s="1"/>
  <c r="N21" i="1"/>
  <c r="BA20" i="1"/>
  <c r="AW20" i="1"/>
  <c r="AO20" i="1"/>
  <c r="AG20" i="1"/>
  <c r="AB20" i="1"/>
  <c r="U20" i="1"/>
  <c r="P20" i="1"/>
  <c r="S20" i="1" s="1"/>
  <c r="N20" i="1"/>
  <c r="BA19" i="1"/>
  <c r="AW19" i="1"/>
  <c r="AO19" i="1"/>
  <c r="AG19" i="1"/>
  <c r="AB19" i="1"/>
  <c r="U19" i="1"/>
  <c r="P19" i="1"/>
  <c r="S19" i="1" s="1"/>
  <c r="N19" i="1"/>
  <c r="BA18" i="1"/>
  <c r="AW18" i="1"/>
  <c r="AO18" i="1"/>
  <c r="AG18" i="1"/>
  <c r="AB18" i="1"/>
  <c r="U18" i="1"/>
  <c r="P18" i="1"/>
  <c r="S18" i="1" s="1"/>
  <c r="N18" i="1"/>
  <c r="BA17" i="1"/>
  <c r="AW17" i="1"/>
  <c r="AO17" i="1"/>
  <c r="AG17" i="1"/>
  <c r="AB17" i="1"/>
  <c r="U17" i="1"/>
  <c r="P17" i="1"/>
  <c r="S17" i="1" s="1"/>
  <c r="N17" i="1"/>
  <c r="BA16" i="1"/>
  <c r="AW16" i="1"/>
  <c r="AO16" i="1"/>
  <c r="AG16" i="1"/>
  <c r="AB16" i="1"/>
  <c r="U16" i="1"/>
  <c r="P16" i="1"/>
  <c r="S16" i="1" s="1"/>
  <c r="N16" i="1"/>
  <c r="BA15" i="1"/>
  <c r="AW15" i="1"/>
  <c r="AO15" i="1"/>
  <c r="AG15" i="1"/>
  <c r="AB15" i="1"/>
  <c r="U15" i="1"/>
  <c r="P15" i="1"/>
  <c r="S15" i="1" s="1"/>
  <c r="N15" i="1"/>
  <c r="BA14" i="1"/>
  <c r="AW14" i="1"/>
  <c r="AO14" i="1"/>
  <c r="AG14" i="1"/>
  <c r="AB14" i="1"/>
  <c r="U14" i="1"/>
  <c r="P14" i="1"/>
  <c r="S14" i="1" s="1"/>
  <c r="N14" i="1"/>
  <c r="BA13" i="1"/>
  <c r="AW13" i="1"/>
  <c r="AO13" i="1"/>
  <c r="AG13" i="1"/>
  <c r="AB13" i="1"/>
  <c r="U13" i="1"/>
  <c r="P13" i="1"/>
  <c r="S13" i="1" s="1"/>
  <c r="N13" i="1"/>
  <c r="BA12" i="1"/>
  <c r="AW12" i="1"/>
  <c r="AO12" i="1"/>
  <c r="AG12" i="1"/>
  <c r="AB12" i="1"/>
  <c r="U12" i="1"/>
  <c r="P12" i="1"/>
  <c r="S12" i="1" s="1"/>
  <c r="N12" i="1"/>
  <c r="BA11" i="1"/>
  <c r="AW11" i="1"/>
  <c r="AO11" i="1"/>
  <c r="AG11" i="1"/>
  <c r="AB11" i="1"/>
  <c r="U11" i="1"/>
  <c r="P11" i="1"/>
  <c r="S11" i="1" s="1"/>
  <c r="N11" i="1"/>
  <c r="BA10" i="1"/>
  <c r="AW10" i="1"/>
  <c r="AO10" i="1"/>
  <c r="AG10" i="1"/>
  <c r="AB10" i="1"/>
  <c r="U10" i="1"/>
  <c r="P10" i="1"/>
  <c r="S10" i="1" s="1"/>
  <c r="N10" i="1"/>
  <c r="BA9" i="1"/>
  <c r="AW9" i="1"/>
  <c r="AO9" i="1"/>
  <c r="AG9" i="1"/>
  <c r="AB9" i="1"/>
  <c r="U9" i="1"/>
  <c r="P9" i="1"/>
  <c r="S9" i="1" s="1"/>
  <c r="N9" i="1"/>
  <c r="BA8" i="1"/>
  <c r="AW8" i="1"/>
  <c r="AO8" i="1"/>
  <c r="AG8" i="1"/>
  <c r="AB8" i="1"/>
  <c r="U8" i="1"/>
  <c r="P8" i="1"/>
  <c r="S8" i="1" s="1"/>
  <c r="N8" i="1"/>
  <c r="BA7" i="1"/>
  <c r="AW7" i="1"/>
  <c r="AO7" i="1"/>
  <c r="AG7" i="1"/>
  <c r="AB7" i="1"/>
  <c r="U7" i="1"/>
  <c r="P7" i="1"/>
  <c r="S7" i="1" s="1"/>
  <c r="N7" i="1"/>
  <c r="BA6" i="1"/>
  <c r="AW6" i="1"/>
  <c r="AO6" i="1"/>
  <c r="AG6" i="1"/>
  <c r="AB6" i="1"/>
  <c r="U6" i="1"/>
  <c r="P6" i="1"/>
  <c r="S6" i="1" s="1"/>
  <c r="N6" i="1"/>
  <c r="BA5" i="1"/>
  <c r="AW5" i="1"/>
  <c r="AO5" i="1"/>
  <c r="AG5" i="1"/>
  <c r="AB5" i="1"/>
  <c r="U5" i="1"/>
  <c r="P5" i="1"/>
  <c r="S5" i="1" s="1"/>
  <c r="N5" i="1"/>
  <c r="AW35" i="6"/>
  <c r="AO35" i="6"/>
  <c r="AG35" i="6"/>
  <c r="AB35" i="6"/>
  <c r="AY35" i="6" s="1"/>
  <c r="O35" i="6"/>
  <c r="N35" i="6"/>
  <c r="AY34" i="6"/>
  <c r="AW34" i="6"/>
  <c r="AO34" i="6"/>
  <c r="AG34" i="6"/>
  <c r="AB34" i="6"/>
  <c r="O34" i="6"/>
  <c r="P34" i="6" s="1"/>
  <c r="S34" i="6" s="1"/>
  <c r="N34" i="6"/>
  <c r="AW33" i="6"/>
  <c r="AO33" i="6"/>
  <c r="AY33" i="6" s="1"/>
  <c r="AG33" i="6"/>
  <c r="AB33" i="6"/>
  <c r="O33" i="6"/>
  <c r="N33" i="6"/>
  <c r="AW32" i="6"/>
  <c r="AO32" i="6"/>
  <c r="AG32" i="6"/>
  <c r="AB32" i="6"/>
  <c r="O32" i="6"/>
  <c r="P32" i="6" s="1"/>
  <c r="S32" i="6" s="1"/>
  <c r="N32" i="6"/>
  <c r="AY31" i="6"/>
  <c r="AW31" i="6"/>
  <c r="AO31" i="6"/>
  <c r="AG31" i="6"/>
  <c r="AB31" i="6"/>
  <c r="O31" i="6"/>
  <c r="P31" i="6" s="1"/>
  <c r="S31" i="6" s="1"/>
  <c r="AX31" i="6" s="1"/>
  <c r="AZ31" i="6" s="1"/>
  <c r="N31" i="6"/>
  <c r="AW30" i="6"/>
  <c r="AO30" i="6"/>
  <c r="AG30" i="6"/>
  <c r="AY30" i="6" s="1"/>
  <c r="AB30" i="6"/>
  <c r="O30" i="6"/>
  <c r="N30" i="6"/>
  <c r="AW29" i="6"/>
  <c r="AO29" i="6"/>
  <c r="AG29" i="6"/>
  <c r="AY29" i="6" s="1"/>
  <c r="AB29" i="6"/>
  <c r="O29" i="6"/>
  <c r="P29" i="6" s="1"/>
  <c r="S29" i="6" s="1"/>
  <c r="N29" i="6"/>
  <c r="AW28" i="6"/>
  <c r="AO28" i="6"/>
  <c r="AG28" i="6"/>
  <c r="AB28" i="6"/>
  <c r="AY28" i="6" s="1"/>
  <c r="O28" i="6"/>
  <c r="P28" i="6" s="1"/>
  <c r="S28" i="6" s="1"/>
  <c r="AX28" i="6" s="1"/>
  <c r="AZ28" i="6" s="1"/>
  <c r="N28" i="6"/>
  <c r="AW27" i="6"/>
  <c r="AO27" i="6"/>
  <c r="AG27" i="6"/>
  <c r="AB27" i="6"/>
  <c r="AY27" i="6" s="1"/>
  <c r="O27" i="6"/>
  <c r="N27" i="6"/>
  <c r="AW26" i="6"/>
  <c r="AO26" i="6"/>
  <c r="AG26" i="6"/>
  <c r="AB26" i="6"/>
  <c r="AY26" i="6" s="1"/>
  <c r="O26" i="6"/>
  <c r="N26" i="6"/>
  <c r="AW25" i="6"/>
  <c r="AO25" i="6"/>
  <c r="AY25" i="6" s="1"/>
  <c r="AG25" i="6"/>
  <c r="AB25" i="6"/>
  <c r="O25" i="6"/>
  <c r="N25" i="6"/>
  <c r="AW24" i="6"/>
  <c r="AO24" i="6"/>
  <c r="AG24" i="6"/>
  <c r="AB24" i="6"/>
  <c r="O24" i="6"/>
  <c r="P24" i="6" s="1"/>
  <c r="S24" i="6" s="1"/>
  <c r="N24" i="6"/>
  <c r="AY23" i="6"/>
  <c r="AW23" i="6"/>
  <c r="AO23" i="6"/>
  <c r="AG23" i="6"/>
  <c r="AB23" i="6"/>
  <c r="O23" i="6"/>
  <c r="P23" i="6" s="1"/>
  <c r="S23" i="6" s="1"/>
  <c r="N23" i="6"/>
  <c r="AW22" i="6"/>
  <c r="AO22" i="6"/>
  <c r="AG22" i="6"/>
  <c r="AB22" i="6"/>
  <c r="O22" i="6"/>
  <c r="N22" i="6"/>
  <c r="AW21" i="6"/>
  <c r="AO21" i="6"/>
  <c r="AG21" i="6"/>
  <c r="AB21" i="6"/>
  <c r="O21" i="6"/>
  <c r="P21" i="6" s="1"/>
  <c r="S21" i="6" s="1"/>
  <c r="N21" i="6"/>
  <c r="AY20" i="6"/>
  <c r="AW20" i="6"/>
  <c r="AO20" i="6"/>
  <c r="AG20" i="6"/>
  <c r="AB20" i="6"/>
  <c r="O20" i="6"/>
  <c r="N20" i="6"/>
  <c r="AW19" i="6"/>
  <c r="AO19" i="6"/>
  <c r="AG19" i="6"/>
  <c r="AB19" i="6"/>
  <c r="O19" i="6"/>
  <c r="N19" i="6"/>
  <c r="AW18" i="6"/>
  <c r="AO18" i="6"/>
  <c r="AG18" i="6"/>
  <c r="AY18" i="6" s="1"/>
  <c r="AB18" i="6"/>
  <c r="O18" i="6"/>
  <c r="N18" i="6"/>
  <c r="AW17" i="6"/>
  <c r="AO17" i="6"/>
  <c r="AY17" i="6" s="1"/>
  <c r="AG17" i="6"/>
  <c r="AB17" i="6"/>
  <c r="O17" i="6"/>
  <c r="P17" i="6" s="1"/>
  <c r="S17" i="6" s="1"/>
  <c r="AX17" i="6" s="1"/>
  <c r="AZ17" i="6" s="1"/>
  <c r="N17" i="6"/>
  <c r="AW16" i="6"/>
  <c r="AO16" i="6"/>
  <c r="AG16" i="6"/>
  <c r="AB16" i="6"/>
  <c r="AY16" i="6" s="1"/>
  <c r="O16" i="6"/>
  <c r="P16" i="6" s="1"/>
  <c r="S16" i="6" s="1"/>
  <c r="N16" i="6"/>
  <c r="AW15" i="6"/>
  <c r="AO15" i="6"/>
  <c r="AG15" i="6"/>
  <c r="AB15" i="6"/>
  <c r="AY15" i="6" s="1"/>
  <c r="O15" i="6"/>
  <c r="P15" i="6" s="1"/>
  <c r="S15" i="6" s="1"/>
  <c r="AX15" i="6" s="1"/>
  <c r="AZ15" i="6" s="1"/>
  <c r="N15" i="6"/>
  <c r="AW14" i="6"/>
  <c r="AO14" i="6"/>
  <c r="AG14" i="6"/>
  <c r="AY14" i="6" s="1"/>
  <c r="AB14" i="6"/>
  <c r="O14" i="6"/>
  <c r="N14" i="6"/>
  <c r="AW13" i="6"/>
  <c r="AO13" i="6"/>
  <c r="AG13" i="6"/>
  <c r="AB13" i="6"/>
  <c r="O13" i="6"/>
  <c r="P13" i="6" s="1"/>
  <c r="S13" i="6" s="1"/>
  <c r="N13" i="6"/>
  <c r="AW12" i="6"/>
  <c r="AY12" i="6" s="1"/>
  <c r="AO12" i="6"/>
  <c r="AG12" i="6"/>
  <c r="AB12" i="6"/>
  <c r="O12" i="6"/>
  <c r="P12" i="6" s="1"/>
  <c r="S12" i="6" s="1"/>
  <c r="N12" i="6"/>
  <c r="AW11" i="6"/>
  <c r="AO11" i="6"/>
  <c r="AG11" i="6"/>
  <c r="AB11" i="6"/>
  <c r="O11" i="6"/>
  <c r="N11" i="6"/>
  <c r="AY10" i="6"/>
  <c r="AW10" i="6"/>
  <c r="AO10" i="6"/>
  <c r="AG10" i="6"/>
  <c r="AB10" i="6"/>
  <c r="O10" i="6"/>
  <c r="P10" i="6" s="1"/>
  <c r="S10" i="6" s="1"/>
  <c r="N10" i="6"/>
  <c r="AW9" i="6"/>
  <c r="AO9" i="6"/>
  <c r="AY9" i="6" s="1"/>
  <c r="AG9" i="6"/>
  <c r="AB9" i="6"/>
  <c r="O9" i="6"/>
  <c r="N9" i="6"/>
  <c r="AW8" i="6"/>
  <c r="AO8" i="6"/>
  <c r="AG8" i="6"/>
  <c r="AB8" i="6"/>
  <c r="O8" i="6"/>
  <c r="P8" i="6" s="1"/>
  <c r="S8" i="6" s="1"/>
  <c r="N8" i="6"/>
  <c r="AW7" i="6"/>
  <c r="AO7" i="6"/>
  <c r="AG7" i="6"/>
  <c r="AB7" i="6"/>
  <c r="AY7" i="6" s="1"/>
  <c r="O7" i="6"/>
  <c r="P7" i="6" s="1"/>
  <c r="S7" i="6" s="1"/>
  <c r="N7" i="6"/>
  <c r="AW6" i="6"/>
  <c r="AO6" i="6"/>
  <c r="AG6" i="6"/>
  <c r="AY6" i="6" s="1"/>
  <c r="AB6" i="6"/>
  <c r="O6" i="6"/>
  <c r="N6" i="6"/>
  <c r="AW5" i="6"/>
  <c r="AO5" i="6"/>
  <c r="AG5" i="6"/>
  <c r="AB5" i="6"/>
  <c r="O5" i="6"/>
  <c r="P5" i="6" s="1"/>
  <c r="S5" i="6" s="1"/>
  <c r="N5" i="6"/>
  <c r="AZ72" i="1" l="1"/>
  <c r="AZ75" i="1"/>
  <c r="AZ53" i="1"/>
  <c r="AZ66" i="1"/>
  <c r="AZ63" i="1"/>
  <c r="AZ79" i="1"/>
  <c r="AZ60" i="1"/>
  <c r="AZ68" i="1"/>
  <c r="AZ57" i="1"/>
  <c r="AZ73" i="1"/>
  <c r="AZ54" i="1"/>
  <c r="AZ70" i="1"/>
  <c r="AZ52" i="1"/>
  <c r="AZ59" i="1"/>
  <c r="AZ64" i="1"/>
  <c r="AZ80" i="1"/>
  <c r="AZ61" i="1"/>
  <c r="AZ77" i="1"/>
  <c r="AX40" i="1"/>
  <c r="AX19" i="1"/>
  <c r="AX26" i="5"/>
  <c r="AX47" i="5"/>
  <c r="AX7" i="5"/>
  <c r="AY8" i="1"/>
  <c r="AY11" i="1"/>
  <c r="AY16" i="1"/>
  <c r="AY19" i="1"/>
  <c r="AY24" i="1"/>
  <c r="AY40" i="1"/>
  <c r="AZ40" i="1" s="1"/>
  <c r="AY41" i="1"/>
  <c r="AY43" i="1"/>
  <c r="AY48" i="1"/>
  <c r="AY49" i="1"/>
  <c r="BA13" i="6"/>
  <c r="AY38" i="3"/>
  <c r="AX16" i="6"/>
  <c r="AZ16" i="6" s="1"/>
  <c r="AX34" i="6"/>
  <c r="AZ34" i="6" s="1"/>
  <c r="AX21" i="6"/>
  <c r="AZ21" i="6" s="1"/>
  <c r="AX10" i="6"/>
  <c r="AZ10" i="6" s="1"/>
  <c r="BA29" i="6"/>
  <c r="AX13" i="6"/>
  <c r="BA8" i="6"/>
  <c r="P6" i="6"/>
  <c r="S6" i="6" s="1"/>
  <c r="AX6" i="6" s="1"/>
  <c r="AZ6" i="6" s="1"/>
  <c r="AX12" i="6"/>
  <c r="AZ12" i="6" s="1"/>
  <c r="BA26" i="6"/>
  <c r="BA23" i="6"/>
  <c r="BA18" i="6"/>
  <c r="AX23" i="6"/>
  <c r="AZ23" i="6" s="1"/>
  <c r="AX64" i="4"/>
  <c r="AX23" i="2"/>
  <c r="AX9" i="2"/>
  <c r="AX16" i="2"/>
  <c r="AY18" i="2"/>
  <c r="AX22" i="2"/>
  <c r="AX38" i="2"/>
  <c r="AX6" i="2"/>
  <c r="AX32" i="2"/>
  <c r="AZ32" i="2" s="1"/>
  <c r="AX41" i="2"/>
  <c r="AZ48" i="2"/>
  <c r="AX21" i="2"/>
  <c r="AX31" i="2"/>
  <c r="AX37" i="2"/>
  <c r="AY51" i="1"/>
  <c r="AX23" i="5"/>
  <c r="AX48" i="5"/>
  <c r="AX49" i="5"/>
  <c r="AX19" i="5"/>
  <c r="AZ19" i="5" s="1"/>
  <c r="AX27" i="5"/>
  <c r="AX28" i="2"/>
  <c r="AX36" i="2"/>
  <c r="AZ36" i="2" s="1"/>
  <c r="AX46" i="2"/>
  <c r="AX49" i="2"/>
  <c r="AZ49" i="2" s="1"/>
  <c r="AX14" i="2"/>
  <c r="AX17" i="2"/>
  <c r="AX26" i="2"/>
  <c r="AX34" i="2"/>
  <c r="AY36" i="2"/>
  <c r="AY38" i="2"/>
  <c r="AX45" i="2"/>
  <c r="AX44" i="2"/>
  <c r="AX19" i="2"/>
  <c r="AX7" i="2"/>
  <c r="AY34" i="2"/>
  <c r="AX42" i="2"/>
  <c r="AY32" i="2"/>
  <c r="AX39" i="2"/>
  <c r="AY17" i="2"/>
  <c r="AY12" i="2"/>
  <c r="AY14" i="2"/>
  <c r="AY15" i="2"/>
  <c r="AY16" i="2"/>
  <c r="AY8" i="2"/>
  <c r="AX30" i="2"/>
  <c r="AY10" i="2"/>
  <c r="AX29" i="2"/>
  <c r="AX33" i="2"/>
  <c r="AZ33" i="2" s="1"/>
  <c r="AX27" i="2"/>
  <c r="AY29" i="2"/>
  <c r="AY33" i="2"/>
  <c r="AX43" i="2"/>
  <c r="AY31" i="2"/>
  <c r="AZ31" i="2" s="1"/>
  <c r="AY44" i="2"/>
  <c r="AY46" i="2"/>
  <c r="AX47" i="2"/>
  <c r="AX35" i="2"/>
  <c r="AY47" i="2"/>
  <c r="AY49" i="2"/>
  <c r="AX5" i="2"/>
  <c r="AY7" i="2"/>
  <c r="AX20" i="2"/>
  <c r="AY24" i="2"/>
  <c r="AY6" i="2"/>
  <c r="AZ6" i="2" s="1"/>
  <c r="AX11" i="2"/>
  <c r="AX12" i="2"/>
  <c r="AX13" i="2"/>
  <c r="AX15" i="2"/>
  <c r="AY22" i="2"/>
  <c r="AY26" i="2"/>
  <c r="AY40" i="2"/>
  <c r="AY42" i="2"/>
  <c r="AZ42" i="2" s="1"/>
  <c r="AX6" i="5"/>
  <c r="AY27" i="5"/>
  <c r="AX51" i="5"/>
  <c r="AX24" i="5"/>
  <c r="AX25" i="5"/>
  <c r="AX36" i="5"/>
  <c r="AZ36" i="5" s="1"/>
  <c r="AX54" i="5"/>
  <c r="AX108" i="5"/>
  <c r="AY18" i="5"/>
  <c r="AY19" i="5"/>
  <c r="AY39" i="5"/>
  <c r="AX14" i="5"/>
  <c r="AY37" i="5"/>
  <c r="AY49" i="5"/>
  <c r="AZ49" i="5" s="1"/>
  <c r="AX32" i="5"/>
  <c r="AX33" i="5"/>
  <c r="AX42" i="5"/>
  <c r="AX45" i="5"/>
  <c r="AY5" i="5"/>
  <c r="AX10" i="5"/>
  <c r="AX31" i="5"/>
  <c r="AX40" i="5"/>
  <c r="AX43" i="5"/>
  <c r="AX8" i="5"/>
  <c r="AX9" i="5"/>
  <c r="AY31" i="5"/>
  <c r="AX38" i="5"/>
  <c r="AX41" i="5"/>
  <c r="AY43" i="5"/>
  <c r="AY53" i="5"/>
  <c r="AY55" i="5"/>
  <c r="AY57" i="5"/>
  <c r="AY61" i="5"/>
  <c r="AY63" i="5"/>
  <c r="AY65" i="5"/>
  <c r="AZ65" i="5" s="1"/>
  <c r="AY67" i="5"/>
  <c r="AY69" i="5"/>
  <c r="AY71" i="5"/>
  <c r="AY73" i="5"/>
  <c r="AY87" i="5"/>
  <c r="AY89" i="5"/>
  <c r="AY91" i="5"/>
  <c r="AY93" i="5"/>
  <c r="AY95" i="5"/>
  <c r="AX44" i="5"/>
  <c r="AY7" i="5"/>
  <c r="AZ7" i="5" s="1"/>
  <c r="AY21" i="5"/>
  <c r="AX28" i="5"/>
  <c r="AX39" i="5"/>
  <c r="AY41" i="5"/>
  <c r="AY109" i="5"/>
  <c r="AX34" i="5"/>
  <c r="AX52" i="5"/>
  <c r="AX17" i="5"/>
  <c r="AY9" i="5"/>
  <c r="AX22" i="5"/>
  <c r="AY23" i="5"/>
  <c r="AY25" i="5"/>
  <c r="AY29" i="5"/>
  <c r="AX16" i="5"/>
  <c r="AX20" i="5"/>
  <c r="AY36" i="5"/>
  <c r="AY45" i="5"/>
  <c r="AZ9" i="5"/>
  <c r="AX13" i="5"/>
  <c r="AX15" i="5"/>
  <c r="AY17" i="5"/>
  <c r="AX18" i="5"/>
  <c r="AY38" i="5"/>
  <c r="AY40" i="5"/>
  <c r="AY42" i="5"/>
  <c r="AZ42" i="5" s="1"/>
  <c r="AY44" i="5"/>
  <c r="AX53" i="5"/>
  <c r="AX55" i="5"/>
  <c r="AX56" i="5"/>
  <c r="AX57" i="5"/>
  <c r="AX58" i="5"/>
  <c r="AX59" i="5"/>
  <c r="AX60" i="5"/>
  <c r="AX61" i="5"/>
  <c r="AX62" i="5"/>
  <c r="AX63" i="5"/>
  <c r="AX64" i="5"/>
  <c r="AX65" i="5"/>
  <c r="AX66" i="5"/>
  <c r="AX67" i="5"/>
  <c r="AX68" i="5"/>
  <c r="AX69" i="5"/>
  <c r="AX70" i="5"/>
  <c r="AX71" i="5"/>
  <c r="AX72" i="5"/>
  <c r="AX73" i="5"/>
  <c r="AX74" i="5"/>
  <c r="AX75" i="5"/>
  <c r="AX76" i="5"/>
  <c r="AX77" i="5"/>
  <c r="AX78" i="5"/>
  <c r="AX79" i="5"/>
  <c r="AX80" i="5"/>
  <c r="AX81" i="5"/>
  <c r="AX82" i="5"/>
  <c r="AX83" i="5"/>
  <c r="AX84" i="5"/>
  <c r="AX85" i="5"/>
  <c r="AX86" i="5"/>
  <c r="AX87" i="5"/>
  <c r="AZ87" i="5" s="1"/>
  <c r="AX88" i="5"/>
  <c r="AX89" i="5"/>
  <c r="AX90" i="5"/>
  <c r="AX91" i="5"/>
  <c r="AX92" i="5"/>
  <c r="AX93" i="5"/>
  <c r="AX94" i="5"/>
  <c r="AX95" i="5"/>
  <c r="AX96" i="5"/>
  <c r="AX97" i="5"/>
  <c r="AX98" i="5"/>
  <c r="AX99" i="5"/>
  <c r="AX100" i="5"/>
  <c r="AX101" i="5"/>
  <c r="AZ101" i="5" s="1"/>
  <c r="AX102" i="5"/>
  <c r="AX103" i="5"/>
  <c r="AZ103" i="5" s="1"/>
  <c r="AX104" i="5"/>
  <c r="AX105" i="5"/>
  <c r="AX106" i="5"/>
  <c r="AX107" i="5"/>
  <c r="AY75" i="5"/>
  <c r="AY77" i="5"/>
  <c r="AY79" i="5"/>
  <c r="AY81" i="5"/>
  <c r="AZ81" i="5" s="1"/>
  <c r="AY83" i="5"/>
  <c r="AY97" i="5"/>
  <c r="AZ97" i="5" s="1"/>
  <c r="AY99" i="5"/>
  <c r="AZ99" i="5" s="1"/>
  <c r="AY101" i="5"/>
  <c r="AY103" i="5"/>
  <c r="AY104" i="5"/>
  <c r="AY105" i="5"/>
  <c r="AY106" i="5"/>
  <c r="AY108" i="5"/>
  <c r="AX30" i="5"/>
  <c r="AY46" i="5"/>
  <c r="AY48" i="5"/>
  <c r="AX12" i="5"/>
  <c r="AZ27" i="5"/>
  <c r="AY30" i="5"/>
  <c r="AY50" i="5"/>
  <c r="AY52" i="5"/>
  <c r="AY11" i="5"/>
  <c r="AY13" i="5"/>
  <c r="AY32" i="5"/>
  <c r="AX35" i="5"/>
  <c r="AX37" i="5"/>
  <c r="AY54" i="5"/>
  <c r="AY56" i="5"/>
  <c r="AY58" i="5"/>
  <c r="AY60" i="5"/>
  <c r="AY62" i="5"/>
  <c r="AY64" i="5"/>
  <c r="AY66" i="5"/>
  <c r="AY68" i="5"/>
  <c r="AY70" i="5"/>
  <c r="AY72" i="5"/>
  <c r="AY74" i="5"/>
  <c r="AY76" i="5"/>
  <c r="AY16" i="3"/>
  <c r="AY36" i="3"/>
  <c r="AY52" i="3"/>
  <c r="AY7" i="3"/>
  <c r="AY15" i="3"/>
  <c r="AY24" i="3"/>
  <c r="AX60" i="3"/>
  <c r="AY22" i="3"/>
  <c r="AX50" i="3"/>
  <c r="AX10" i="3"/>
  <c r="AY21" i="3"/>
  <c r="AY26" i="3"/>
  <c r="AY40" i="3"/>
  <c r="AY38" i="1"/>
  <c r="AY6" i="1"/>
  <c r="AY14" i="1"/>
  <c r="AX48" i="1"/>
  <c r="AY22" i="1"/>
  <c r="AY27" i="1"/>
  <c r="AY32" i="1"/>
  <c r="AY30" i="1"/>
  <c r="AY35" i="1"/>
  <c r="AX22" i="1"/>
  <c r="AZ22" i="1" s="1"/>
  <c r="AX23" i="1"/>
  <c r="AX10" i="1"/>
  <c r="AX18" i="1"/>
  <c r="AX26" i="1"/>
  <c r="AX34" i="1"/>
  <c r="AX41" i="1"/>
  <c r="AY45" i="1"/>
  <c r="AY7" i="1"/>
  <c r="AY23" i="1"/>
  <c r="AY39" i="1"/>
  <c r="AX42" i="1"/>
  <c r="AX12" i="1"/>
  <c r="AX20" i="1"/>
  <c r="AX28" i="1"/>
  <c r="AX36" i="1"/>
  <c r="AY46" i="1"/>
  <c r="AX50" i="1"/>
  <c r="AZ50" i="1" s="1"/>
  <c r="AY15" i="1"/>
  <c r="AX49" i="1"/>
  <c r="AX5" i="1"/>
  <c r="AY9" i="1"/>
  <c r="AX13" i="1"/>
  <c r="AY17" i="1"/>
  <c r="AX21" i="1"/>
  <c r="AY25" i="1"/>
  <c r="AX29" i="1"/>
  <c r="AY33" i="1"/>
  <c r="AX37" i="1"/>
  <c r="AX44" i="1"/>
  <c r="AX51" i="1"/>
  <c r="AX30" i="1"/>
  <c r="AX15" i="1"/>
  <c r="AZ15" i="1" s="1"/>
  <c r="AY18" i="1"/>
  <c r="AY26" i="1"/>
  <c r="AX31" i="1"/>
  <c r="AY34" i="1"/>
  <c r="AX39" i="1"/>
  <c r="AY12" i="1"/>
  <c r="AX16" i="1"/>
  <c r="AY20" i="1"/>
  <c r="AX24" i="1"/>
  <c r="AY28" i="1"/>
  <c r="AX32" i="1"/>
  <c r="AY36" i="1"/>
  <c r="AX47" i="1"/>
  <c r="AX14" i="1"/>
  <c r="AX45" i="1"/>
  <c r="AX7" i="1"/>
  <c r="AX8" i="1"/>
  <c r="AZ8" i="1" s="1"/>
  <c r="AX9" i="1"/>
  <c r="AZ9" i="1" s="1"/>
  <c r="AY13" i="1"/>
  <c r="AX17" i="1"/>
  <c r="AZ17" i="1" s="1"/>
  <c r="AY21" i="1"/>
  <c r="AY29" i="1"/>
  <c r="AX33" i="1"/>
  <c r="AY44" i="1"/>
  <c r="AY50" i="1"/>
  <c r="AY20" i="2"/>
  <c r="AX18" i="3"/>
  <c r="AY42" i="3"/>
  <c r="AX58" i="3"/>
  <c r="AY28" i="3"/>
  <c r="AY34" i="3"/>
  <c r="AY6" i="3"/>
  <c r="AX44" i="3"/>
  <c r="AX54" i="3"/>
  <c r="AX22" i="3"/>
  <c r="AY32" i="3"/>
  <c r="AY14" i="3"/>
  <c r="AX42" i="3"/>
  <c r="AY46" i="3"/>
  <c r="AX52" i="3"/>
  <c r="AY56" i="3"/>
  <c r="AY59" i="3"/>
  <c r="AY13" i="3"/>
  <c r="AY30" i="3"/>
  <c r="AY54" i="3"/>
  <c r="AX6" i="3"/>
  <c r="AX61" i="3"/>
  <c r="AY12" i="3"/>
  <c r="AX25" i="3"/>
  <c r="AX26" i="3"/>
  <c r="AZ26" i="3" s="1"/>
  <c r="AY43" i="3"/>
  <c r="AY45" i="3"/>
  <c r="AY50" i="3"/>
  <c r="AY9" i="3"/>
  <c r="AY10" i="3"/>
  <c r="AZ10" i="3" s="1"/>
  <c r="AY11" i="3"/>
  <c r="AY18" i="3"/>
  <c r="AX28" i="3"/>
  <c r="AY44" i="3"/>
  <c r="AY48" i="3"/>
  <c r="AY8" i="3"/>
  <c r="AY19" i="3"/>
  <c r="AY20" i="3"/>
  <c r="AX29" i="3"/>
  <c r="AX30" i="3"/>
  <c r="AX14" i="3"/>
  <c r="AX33" i="3"/>
  <c r="AX34" i="3"/>
  <c r="AX53" i="3"/>
  <c r="AX7" i="3"/>
  <c r="AX16" i="3"/>
  <c r="AZ16" i="3" s="1"/>
  <c r="AX37" i="3"/>
  <c r="AX38" i="3"/>
  <c r="AZ38" i="3" s="1"/>
  <c r="AX45" i="3"/>
  <c r="AX46" i="3"/>
  <c r="AX47" i="3"/>
  <c r="AX48" i="3"/>
  <c r="AX8" i="3"/>
  <c r="AX12" i="3"/>
  <c r="AX8" i="6"/>
  <c r="AX7" i="6"/>
  <c r="AZ7" i="6" s="1"/>
  <c r="AX5" i="6"/>
  <c r="AZ5" i="6" s="1"/>
  <c r="BA7" i="6"/>
  <c r="AY19" i="6"/>
  <c r="P20" i="6"/>
  <c r="S20" i="6" s="1"/>
  <c r="AX20" i="6" s="1"/>
  <c r="AZ20" i="6" s="1"/>
  <c r="AY22" i="6"/>
  <c r="AX24" i="6"/>
  <c r="BA30" i="6"/>
  <c r="AX32" i="6"/>
  <c r="BA34" i="6"/>
  <c r="AX11" i="1"/>
  <c r="AY31" i="1"/>
  <c r="AY37" i="1"/>
  <c r="AY42" i="1"/>
  <c r="AX46" i="1"/>
  <c r="BA32" i="6"/>
  <c r="BA5" i="6"/>
  <c r="BA10" i="6"/>
  <c r="BA17" i="6"/>
  <c r="BA20" i="6"/>
  <c r="BA35" i="6"/>
  <c r="AX6" i="1"/>
  <c r="AZ6" i="1" s="1"/>
  <c r="AX35" i="1"/>
  <c r="AZ40" i="4"/>
  <c r="BA19" i="6"/>
  <c r="AY13" i="6"/>
  <c r="AY24" i="6"/>
  <c r="P26" i="6"/>
  <c r="S26" i="6" s="1"/>
  <c r="AX26" i="6" s="1"/>
  <c r="AZ26" i="6" s="1"/>
  <c r="AY32" i="6"/>
  <c r="AY5" i="1"/>
  <c r="AZ7" i="1"/>
  <c r="AZ19" i="1"/>
  <c r="BA24" i="6"/>
  <c r="BA31" i="6"/>
  <c r="BA33" i="6"/>
  <c r="BA14" i="6"/>
  <c r="P14" i="6"/>
  <c r="S14" i="6" s="1"/>
  <c r="AX14" i="6" s="1"/>
  <c r="AZ14" i="6" s="1"/>
  <c r="BA21" i="6"/>
  <c r="AY5" i="6"/>
  <c r="BA6" i="6"/>
  <c r="BA11" i="6"/>
  <c r="P18" i="6"/>
  <c r="S18" i="6" s="1"/>
  <c r="AY10" i="1"/>
  <c r="AX25" i="1"/>
  <c r="AX43" i="1"/>
  <c r="AX18" i="6"/>
  <c r="AZ18" i="6" s="1"/>
  <c r="BA25" i="6"/>
  <c r="P25" i="6"/>
  <c r="S25" i="6" s="1"/>
  <c r="AX25" i="6" s="1"/>
  <c r="AZ25" i="6" s="1"/>
  <c r="AY8" i="6"/>
  <c r="BA9" i="6"/>
  <c r="AY11" i="6"/>
  <c r="BA15" i="6"/>
  <c r="BA28" i="6"/>
  <c r="AX29" i="6"/>
  <c r="AZ29" i="6" s="1"/>
  <c r="AX38" i="1"/>
  <c r="P9" i="6"/>
  <c r="S9" i="6" s="1"/>
  <c r="AX9" i="6" s="1"/>
  <c r="AZ9" i="6" s="1"/>
  <c r="BA12" i="6"/>
  <c r="BA16" i="6"/>
  <c r="AY21" i="6"/>
  <c r="BA22" i="6"/>
  <c r="BA27" i="6"/>
  <c r="AX27" i="1"/>
  <c r="AY47" i="1"/>
  <c r="AZ42" i="4"/>
  <c r="AX32" i="3"/>
  <c r="AX56" i="3"/>
  <c r="AZ56" i="3" s="1"/>
  <c r="AZ22" i="4"/>
  <c r="AZ44" i="4"/>
  <c r="AX55" i="4"/>
  <c r="P33" i="6"/>
  <c r="S33" i="6" s="1"/>
  <c r="AX33" i="6" s="1"/>
  <c r="AZ33" i="6" s="1"/>
  <c r="AZ9" i="4"/>
  <c r="P22" i="6"/>
  <c r="S22" i="6" s="1"/>
  <c r="AX22" i="6" s="1"/>
  <c r="AZ22" i="6" s="1"/>
  <c r="P30" i="6"/>
  <c r="S30" i="6" s="1"/>
  <c r="AX30" i="6" s="1"/>
  <c r="AZ30" i="6" s="1"/>
  <c r="AX20" i="3"/>
  <c r="AX36" i="3"/>
  <c r="AZ36" i="3" s="1"/>
  <c r="AZ31" i="4"/>
  <c r="AZ62" i="4"/>
  <c r="AZ70" i="4"/>
  <c r="P11" i="6"/>
  <c r="S11" i="6" s="1"/>
  <c r="AX11" i="6" s="1"/>
  <c r="AZ11" i="6" s="1"/>
  <c r="P19" i="6"/>
  <c r="S19" i="6" s="1"/>
  <c r="AX19" i="6" s="1"/>
  <c r="AZ19" i="6" s="1"/>
  <c r="P27" i="6"/>
  <c r="S27" i="6" s="1"/>
  <c r="AX27" i="6" s="1"/>
  <c r="AZ27" i="6" s="1"/>
  <c r="P35" i="6"/>
  <c r="S35" i="6" s="1"/>
  <c r="AX35" i="6" s="1"/>
  <c r="AZ35" i="6" s="1"/>
  <c r="AY5" i="3"/>
  <c r="AY17" i="3"/>
  <c r="AZ52" i="3"/>
  <c r="AX5" i="4"/>
  <c r="AZ5" i="4" s="1"/>
  <c r="AY43" i="4"/>
  <c r="AZ71" i="4"/>
  <c r="AZ95" i="4"/>
  <c r="AX5" i="3"/>
  <c r="AX15" i="3"/>
  <c r="AX24" i="3"/>
  <c r="AX40" i="3"/>
  <c r="AX51" i="3"/>
  <c r="AX48" i="4"/>
  <c r="AY53" i="4"/>
  <c r="AX58" i="4"/>
  <c r="AZ58" i="4" s="1"/>
  <c r="AX11" i="3"/>
  <c r="AX19" i="3"/>
  <c r="AX43" i="3"/>
  <c r="AY51" i="3"/>
  <c r="AY61" i="3"/>
  <c r="AX6" i="4"/>
  <c r="AY17" i="4"/>
  <c r="AX19" i="4"/>
  <c r="AX39" i="4"/>
  <c r="AZ39" i="4" s="1"/>
  <c r="AY48" i="4"/>
  <c r="AY52" i="4"/>
  <c r="AX54" i="4"/>
  <c r="AZ54" i="4" s="1"/>
  <c r="AZ57" i="4"/>
  <c r="AY59" i="4"/>
  <c r="AX67" i="4"/>
  <c r="AZ67" i="4" s="1"/>
  <c r="AY72" i="4"/>
  <c r="AX74" i="4"/>
  <c r="AZ74" i="4" s="1"/>
  <c r="AZ77" i="4"/>
  <c r="AX80" i="4"/>
  <c r="AZ80" i="4" s="1"/>
  <c r="AZ83" i="4"/>
  <c r="AX91" i="4"/>
  <c r="AZ91" i="4" s="1"/>
  <c r="AY98" i="4"/>
  <c r="AY103" i="4"/>
  <c r="AY113" i="4"/>
  <c r="AY41" i="3"/>
  <c r="AX49" i="3"/>
  <c r="AY57" i="3"/>
  <c r="AX59" i="3"/>
  <c r="AY8" i="4"/>
  <c r="AX10" i="4"/>
  <c r="AX13" i="4"/>
  <c r="AZ13" i="4" s="1"/>
  <c r="AY21" i="4"/>
  <c r="AX23" i="4"/>
  <c r="AZ23" i="4" s="1"/>
  <c r="AY24" i="4"/>
  <c r="AY28" i="4"/>
  <c r="AX43" i="4"/>
  <c r="AZ43" i="4" s="1"/>
  <c r="AY85" i="4"/>
  <c r="AX116" i="4"/>
  <c r="AZ116" i="4" s="1"/>
  <c r="AX9" i="3"/>
  <c r="AX17" i="3"/>
  <c r="AX23" i="3"/>
  <c r="AY25" i="3"/>
  <c r="AX27" i="3"/>
  <c r="AY29" i="3"/>
  <c r="AZ29" i="3" s="1"/>
  <c r="AX31" i="3"/>
  <c r="AY33" i="3"/>
  <c r="AX35" i="3"/>
  <c r="AY37" i="3"/>
  <c r="AX39" i="3"/>
  <c r="AY47" i="3"/>
  <c r="AX55" i="3"/>
  <c r="AX14" i="4"/>
  <c r="AZ14" i="4" s="1"/>
  <c r="AY15" i="4"/>
  <c r="AX26" i="4"/>
  <c r="AZ30" i="4"/>
  <c r="AX34" i="4"/>
  <c r="AZ34" i="4" s="1"/>
  <c r="AY35" i="4"/>
  <c r="AY46" i="4"/>
  <c r="AZ46" i="4" s="1"/>
  <c r="AX50" i="4"/>
  <c r="AY66" i="4"/>
  <c r="AZ66" i="4" s="1"/>
  <c r="AY70" i="4"/>
  <c r="AX78" i="4"/>
  <c r="AZ78" i="4" s="1"/>
  <c r="AY79" i="4"/>
  <c r="AX101" i="4"/>
  <c r="AZ101" i="4" s="1"/>
  <c r="AY53" i="3"/>
  <c r="AY6" i="4"/>
  <c r="AZ17" i="4"/>
  <c r="AY19" i="4"/>
  <c r="AZ37" i="4"/>
  <c r="AY63" i="4"/>
  <c r="AZ63" i="4" s="1"/>
  <c r="AX69" i="4"/>
  <c r="AZ69" i="4" s="1"/>
  <c r="AZ81" i="4"/>
  <c r="AX89" i="4"/>
  <c r="AZ89" i="4" s="1"/>
  <c r="AX65" i="4"/>
  <c r="AZ65" i="4" s="1"/>
  <c r="AX72" i="4"/>
  <c r="AZ72" i="4" s="1"/>
  <c r="AZ93" i="4"/>
  <c r="AZ98" i="4"/>
  <c r="AZ103" i="4"/>
  <c r="AY5" i="2"/>
  <c r="AZ5" i="2" s="1"/>
  <c r="AX21" i="3"/>
  <c r="AZ21" i="3" s="1"/>
  <c r="AX41" i="3"/>
  <c r="AY49" i="3"/>
  <c r="AX57" i="3"/>
  <c r="AX8" i="4"/>
  <c r="AZ8" i="4" s="1"/>
  <c r="AY10" i="4"/>
  <c r="AZ24" i="4"/>
  <c r="AY26" i="4"/>
  <c r="AY33" i="4"/>
  <c r="AZ33" i="4" s="1"/>
  <c r="AZ35" i="4"/>
  <c r="AX41" i="4"/>
  <c r="AZ41" i="4" s="1"/>
  <c r="AY50" i="4"/>
  <c r="AX52" i="4"/>
  <c r="AZ52" i="4" s="1"/>
  <c r="AY57" i="4"/>
  <c r="AZ59" i="4"/>
  <c r="AY61" i="4"/>
  <c r="AY68" i="4"/>
  <c r="AZ68" i="4" s="1"/>
  <c r="AX76" i="4"/>
  <c r="AZ76" i="4" s="1"/>
  <c r="AX82" i="4"/>
  <c r="AZ82" i="4" s="1"/>
  <c r="AY100" i="4"/>
  <c r="AZ100" i="4" s="1"/>
  <c r="AX114" i="4"/>
  <c r="AX13" i="3"/>
  <c r="AY23" i="3"/>
  <c r="AY27" i="3"/>
  <c r="AY31" i="3"/>
  <c r="AY35" i="3"/>
  <c r="AY39" i="3"/>
  <c r="AY55" i="3"/>
  <c r="AZ15" i="4"/>
  <c r="AX28" i="4"/>
  <c r="AY30" i="4"/>
  <c r="AX53" i="4"/>
  <c r="AZ53" i="4" s="1"/>
  <c r="AY55" i="4"/>
  <c r="AZ79" i="4"/>
  <c r="AY88" i="4"/>
  <c r="AY56" i="4"/>
  <c r="AZ56" i="4" s="1"/>
  <c r="AX85" i="4"/>
  <c r="AZ85" i="4" s="1"/>
  <c r="AY94" i="4"/>
  <c r="AZ94" i="4" s="1"/>
  <c r="AX112" i="4"/>
  <c r="AZ112" i="4" s="1"/>
  <c r="AX8" i="2"/>
  <c r="AZ8" i="2" s="1"/>
  <c r="AY60" i="3"/>
  <c r="AY16" i="4"/>
  <c r="AZ16" i="4" s="1"/>
  <c r="AX61" i="4"/>
  <c r="AZ61" i="4" s="1"/>
  <c r="AY99" i="4"/>
  <c r="AZ99" i="4" s="1"/>
  <c r="AY58" i="3"/>
  <c r="AX21" i="4"/>
  <c r="AZ21" i="4" s="1"/>
  <c r="AY40" i="4"/>
  <c r="AX104" i="4"/>
  <c r="AZ104" i="4" s="1"/>
  <c r="AZ110" i="4"/>
  <c r="AZ113" i="4"/>
  <c r="AX10" i="2"/>
  <c r="AX45" i="4"/>
  <c r="AZ45" i="4" s="1"/>
  <c r="AY64" i="4"/>
  <c r="AX86" i="4"/>
  <c r="AZ86" i="4" s="1"/>
  <c r="AY90" i="4"/>
  <c r="AZ90" i="4" s="1"/>
  <c r="AY92" i="4"/>
  <c r="AZ92" i="4" s="1"/>
  <c r="AX107" i="4"/>
  <c r="AZ107" i="4" s="1"/>
  <c r="AY109" i="4"/>
  <c r="AZ109" i="4" s="1"/>
  <c r="AY28" i="2"/>
  <c r="AZ28" i="2" s="1"/>
  <c r="AY13" i="2"/>
  <c r="AZ13" i="2" s="1"/>
  <c r="AX24" i="2"/>
  <c r="AX5" i="5"/>
  <c r="AY20" i="5"/>
  <c r="AX29" i="5"/>
  <c r="AX88" i="4"/>
  <c r="AZ88" i="4" s="1"/>
  <c r="AY105" i="4"/>
  <c r="AZ105" i="4" s="1"/>
  <c r="AX106" i="4"/>
  <c r="AZ106" i="4" s="1"/>
  <c r="AY114" i="4"/>
  <c r="AX11" i="5"/>
  <c r="AY30" i="2"/>
  <c r="AX18" i="2"/>
  <c r="AZ18" i="2" s="1"/>
  <c r="AX40" i="2"/>
  <c r="AY15" i="5"/>
  <c r="AX21" i="5"/>
  <c r="AY45" i="2"/>
  <c r="AY16" i="5"/>
  <c r="AZ16" i="5" s="1"/>
  <c r="AY11" i="2"/>
  <c r="AY27" i="2"/>
  <c r="AY43" i="2"/>
  <c r="AY14" i="5"/>
  <c r="AY34" i="5"/>
  <c r="AY35" i="5"/>
  <c r="AX46" i="5"/>
  <c r="AY9" i="2"/>
  <c r="AZ9" i="2" s="1"/>
  <c r="AY25" i="2"/>
  <c r="AZ25" i="2" s="1"/>
  <c r="AY41" i="2"/>
  <c r="AZ41" i="2" s="1"/>
  <c r="AY12" i="5"/>
  <c r="AY28" i="5"/>
  <c r="AY59" i="5"/>
  <c r="AY85" i="5"/>
  <c r="AY23" i="2"/>
  <c r="AZ23" i="2" s="1"/>
  <c r="AY39" i="2"/>
  <c r="AY10" i="5"/>
  <c r="AY26" i="5"/>
  <c r="AZ26" i="5" s="1"/>
  <c r="AY21" i="2"/>
  <c r="AZ21" i="2" s="1"/>
  <c r="AY37" i="2"/>
  <c r="AY8" i="5"/>
  <c r="AY24" i="5"/>
  <c r="AX50" i="5"/>
  <c r="AX96" i="4"/>
  <c r="AZ96" i="4" s="1"/>
  <c r="AY19" i="2"/>
  <c r="AY35" i="2"/>
  <c r="AY6" i="5"/>
  <c r="AZ6" i="5" s="1"/>
  <c r="AY22" i="5"/>
  <c r="AY33" i="5"/>
  <c r="AZ33" i="5" s="1"/>
  <c r="AY78" i="5"/>
  <c r="AY86" i="5"/>
  <c r="AZ89" i="5"/>
  <c r="AY96" i="5"/>
  <c r="AY51" i="5"/>
  <c r="AY80" i="5"/>
  <c r="AY88" i="5"/>
  <c r="AY98" i="5"/>
  <c r="AY107" i="5"/>
  <c r="AX109" i="5"/>
  <c r="AY47" i="5"/>
  <c r="AZ47" i="5" s="1"/>
  <c r="AY82" i="5"/>
  <c r="AY90" i="5"/>
  <c r="AY92" i="5"/>
  <c r="AY100" i="5"/>
  <c r="AY84" i="5"/>
  <c r="AY94" i="5"/>
  <c r="AY102" i="5"/>
  <c r="BB70" i="1" l="1"/>
  <c r="BB76" i="1"/>
  <c r="BB68" i="1"/>
  <c r="BB60" i="1"/>
  <c r="BB54" i="1"/>
  <c r="BB61" i="1"/>
  <c r="BB63" i="1"/>
  <c r="BB57" i="1"/>
  <c r="BB65" i="1"/>
  <c r="BB55" i="1"/>
  <c r="BB62" i="1"/>
  <c r="BB66" i="1"/>
  <c r="BB79" i="1"/>
  <c r="BB80" i="1"/>
  <c r="BB69" i="1"/>
  <c r="BB74" i="1"/>
  <c r="BB67" i="1"/>
  <c r="BB53" i="1"/>
  <c r="BB64" i="1"/>
  <c r="BB75" i="1"/>
  <c r="BB58" i="1"/>
  <c r="BB73" i="1"/>
  <c r="BB71" i="1"/>
  <c r="BB77" i="1"/>
  <c r="BB59" i="1"/>
  <c r="BB72" i="1"/>
  <c r="BB78" i="1"/>
  <c r="BB52" i="1"/>
  <c r="BB56" i="1"/>
  <c r="AZ43" i="1"/>
  <c r="AZ35" i="1"/>
  <c r="AZ48" i="1"/>
  <c r="AZ26" i="1"/>
  <c r="AZ25" i="1"/>
  <c r="AZ49" i="1"/>
  <c r="AZ23" i="1"/>
  <c r="AZ32" i="1"/>
  <c r="AZ29" i="1"/>
  <c r="AZ48" i="5"/>
  <c r="AZ108" i="5"/>
  <c r="AZ105" i="5"/>
  <c r="AZ23" i="5"/>
  <c r="AZ73" i="5"/>
  <c r="AZ41" i="5"/>
  <c r="AZ63" i="5"/>
  <c r="AZ24" i="5"/>
  <c r="AZ8" i="5"/>
  <c r="AZ85" i="5"/>
  <c r="AZ28" i="5"/>
  <c r="AZ61" i="5"/>
  <c r="AZ51" i="5"/>
  <c r="AZ12" i="5"/>
  <c r="AZ54" i="5"/>
  <c r="AZ95" i="5"/>
  <c r="AZ33" i="1"/>
  <c r="AZ31" i="1"/>
  <c r="AZ45" i="1"/>
  <c r="AZ11" i="1"/>
  <c r="AZ14" i="1"/>
  <c r="AZ21" i="1"/>
  <c r="AZ16" i="1"/>
  <c r="AZ18" i="1"/>
  <c r="AZ39" i="1"/>
  <c r="AZ5" i="1"/>
  <c r="AZ12" i="1"/>
  <c r="AZ30" i="1"/>
  <c r="AZ51" i="1"/>
  <c r="AZ38" i="1"/>
  <c r="AZ34" i="1"/>
  <c r="AZ24" i="1"/>
  <c r="AZ41" i="1"/>
  <c r="AZ6" i="3"/>
  <c r="AZ13" i="6"/>
  <c r="AZ24" i="3"/>
  <c r="AZ50" i="3"/>
  <c r="AZ53" i="5"/>
  <c r="AZ64" i="4"/>
  <c r="AZ37" i="2"/>
  <c r="AZ46" i="2"/>
  <c r="AZ38" i="2"/>
  <c r="AZ22" i="2"/>
  <c r="AZ16" i="2"/>
  <c r="AZ34" i="2"/>
  <c r="AZ19" i="2"/>
  <c r="AZ45" i="2"/>
  <c r="AZ44" i="2"/>
  <c r="AZ24" i="2"/>
  <c r="AZ7" i="2"/>
  <c r="AZ15" i="2"/>
  <c r="AZ40" i="2"/>
  <c r="AZ20" i="2"/>
  <c r="AZ39" i="2"/>
  <c r="AZ35" i="2"/>
  <c r="AZ27" i="2"/>
  <c r="BB21" i="2" s="1"/>
  <c r="AZ12" i="2"/>
  <c r="AZ17" i="2"/>
  <c r="AZ14" i="2"/>
  <c r="AZ45" i="5"/>
  <c r="AZ98" i="5"/>
  <c r="AZ57" i="5"/>
  <c r="AZ102" i="5"/>
  <c r="AZ25" i="5"/>
  <c r="AZ90" i="5"/>
  <c r="AZ82" i="5"/>
  <c r="AZ35" i="5"/>
  <c r="AZ20" i="5"/>
  <c r="AZ17" i="5"/>
  <c r="AZ31" i="5"/>
  <c r="AZ43" i="2"/>
  <c r="AZ26" i="2"/>
  <c r="AZ47" i="2"/>
  <c r="AZ29" i="2"/>
  <c r="AZ11" i="2"/>
  <c r="AZ10" i="2"/>
  <c r="AZ30" i="2"/>
  <c r="AZ71" i="5"/>
  <c r="AZ37" i="5"/>
  <c r="AZ14" i="5"/>
  <c r="AZ44" i="5"/>
  <c r="AZ29" i="5"/>
  <c r="AZ77" i="5"/>
  <c r="AZ78" i="5"/>
  <c r="AZ94" i="5"/>
  <c r="AZ13" i="5"/>
  <c r="AZ91" i="5"/>
  <c r="AZ83" i="5"/>
  <c r="AZ39" i="5"/>
  <c r="AZ86" i="5"/>
  <c r="AZ93" i="5"/>
  <c r="AZ69" i="5"/>
  <c r="AZ38" i="5"/>
  <c r="AZ5" i="5"/>
  <c r="AZ18" i="5"/>
  <c r="AZ52" i="5"/>
  <c r="AZ55" i="5"/>
  <c r="AZ43" i="5"/>
  <c r="AZ32" i="5"/>
  <c r="AZ21" i="5"/>
  <c r="AZ79" i="5"/>
  <c r="AZ109" i="5"/>
  <c r="AZ96" i="5"/>
  <c r="AZ10" i="5"/>
  <c r="AZ68" i="5"/>
  <c r="AZ50" i="5"/>
  <c r="AZ75" i="5"/>
  <c r="AZ67" i="5"/>
  <c r="AZ40" i="5"/>
  <c r="AZ88" i="5"/>
  <c r="AZ106" i="5"/>
  <c r="AZ66" i="5"/>
  <c r="AZ80" i="5"/>
  <c r="AZ34" i="5"/>
  <c r="AZ30" i="5"/>
  <c r="AZ74" i="5"/>
  <c r="AZ15" i="5"/>
  <c r="AZ100" i="5"/>
  <c r="AZ22" i="5"/>
  <c r="AZ58" i="5"/>
  <c r="AZ84" i="5"/>
  <c r="AZ92" i="5"/>
  <c r="AZ11" i="5"/>
  <c r="AZ104" i="5"/>
  <c r="AZ72" i="5"/>
  <c r="AZ64" i="5"/>
  <c r="AZ56" i="5"/>
  <c r="AZ59" i="5"/>
  <c r="AZ70" i="5"/>
  <c r="AZ62" i="5"/>
  <c r="AZ46" i="5"/>
  <c r="AZ107" i="5"/>
  <c r="AZ76" i="5"/>
  <c r="AZ60" i="5"/>
  <c r="AZ45" i="3"/>
  <c r="AZ14" i="3"/>
  <c r="AZ28" i="3"/>
  <c r="AZ54" i="3"/>
  <c r="AZ22" i="3"/>
  <c r="AZ58" i="3"/>
  <c r="AZ60" i="3"/>
  <c r="AZ33" i="3"/>
  <c r="AZ15" i="3"/>
  <c r="AZ18" i="3"/>
  <c r="AZ53" i="3"/>
  <c r="AZ59" i="3"/>
  <c r="AZ13" i="3"/>
  <c r="AZ7" i="3"/>
  <c r="AZ30" i="3"/>
  <c r="AZ40" i="3"/>
  <c r="AZ32" i="3"/>
  <c r="AZ25" i="3"/>
  <c r="AZ48" i="3"/>
  <c r="AZ47" i="3"/>
  <c r="AZ42" i="3"/>
  <c r="AZ13" i="1"/>
  <c r="AZ44" i="1"/>
  <c r="AZ42" i="1"/>
  <c r="AZ27" i="1"/>
  <c r="AZ37" i="1"/>
  <c r="AZ20" i="1"/>
  <c r="AZ47" i="1"/>
  <c r="AZ36" i="1"/>
  <c r="AZ28" i="1"/>
  <c r="AZ46" i="1"/>
  <c r="AZ10" i="1"/>
  <c r="AZ9" i="3"/>
  <c r="AZ20" i="3"/>
  <c r="AZ8" i="3"/>
  <c r="AZ46" i="3"/>
  <c r="AZ34" i="3"/>
  <c r="AZ61" i="3"/>
  <c r="AZ19" i="3"/>
  <c r="AZ44" i="3"/>
  <c r="AZ12" i="3"/>
  <c r="AZ37" i="3"/>
  <c r="AZ23" i="3"/>
  <c r="AZ43" i="3"/>
  <c r="AZ17" i="3"/>
  <c r="AZ11" i="3"/>
  <c r="AZ41" i="3"/>
  <c r="AZ57" i="3"/>
  <c r="AZ26" i="4"/>
  <c r="AZ35" i="3"/>
  <c r="AZ49" i="3"/>
  <c r="AZ32" i="6"/>
  <c r="AZ8" i="6"/>
  <c r="AZ48" i="4"/>
  <c r="AZ5" i="3"/>
  <c r="AZ55" i="4"/>
  <c r="AZ24" i="6"/>
  <c r="AZ50" i="4"/>
  <c r="AZ31" i="3"/>
  <c r="BB53" i="4"/>
  <c r="AZ55" i="3"/>
  <c r="AZ10" i="4"/>
  <c r="BB10" i="4" s="1"/>
  <c r="AZ19" i="4"/>
  <c r="AZ27" i="3"/>
  <c r="AZ51" i="3"/>
  <c r="AZ28" i="4"/>
  <c r="AZ114" i="4"/>
  <c r="AZ39" i="3"/>
  <c r="AZ6" i="4"/>
  <c r="BB19" i="6" l="1"/>
  <c r="BB28" i="1"/>
  <c r="BB12" i="1"/>
  <c r="BB24" i="6"/>
  <c r="BB93" i="5"/>
  <c r="BB20" i="2"/>
  <c r="BB5" i="2"/>
  <c r="BB16" i="2"/>
  <c r="BB43" i="2"/>
  <c r="BB32" i="2"/>
  <c r="BB26" i="2"/>
  <c r="BB38" i="2"/>
  <c r="BB12" i="2"/>
  <c r="BB29" i="2"/>
  <c r="BB33" i="2"/>
  <c r="BB28" i="2"/>
  <c r="BB27" i="2"/>
  <c r="BB23" i="2"/>
  <c r="BB18" i="2"/>
  <c r="BB9" i="2"/>
  <c r="BB35" i="2"/>
  <c r="BB17" i="2"/>
  <c r="BB13" i="2"/>
  <c r="BB37" i="2"/>
  <c r="BB42" i="5"/>
  <c r="BB10" i="2"/>
  <c r="BB40" i="2"/>
  <c r="BB22" i="2"/>
  <c r="BB19" i="2"/>
  <c r="BB31" i="2"/>
  <c r="BB30" i="2"/>
  <c r="BB25" i="2"/>
  <c r="BB47" i="2"/>
  <c r="BB39" i="2"/>
  <c r="BB34" i="2"/>
  <c r="BB11" i="2"/>
  <c r="BB8" i="2"/>
  <c r="BB6" i="2"/>
  <c r="BB24" i="2"/>
  <c r="BB48" i="2"/>
  <c r="BB15" i="2"/>
  <c r="BB41" i="2"/>
  <c r="BB49" i="2"/>
  <c r="BB7" i="2"/>
  <c r="BB14" i="2"/>
  <c r="BB45" i="2"/>
  <c r="BB36" i="2"/>
  <c r="BB46" i="2"/>
  <c r="BB42" i="2"/>
  <c r="BB44" i="2"/>
  <c r="BB22" i="5"/>
  <c r="BB62" i="5"/>
  <c r="BB26" i="5"/>
  <c r="BB28" i="5"/>
  <c r="BB84" i="5"/>
  <c r="BB97" i="5"/>
  <c r="BB18" i="5"/>
  <c r="BB41" i="5"/>
  <c r="BB89" i="5"/>
  <c r="BB59" i="5"/>
  <c r="BB68" i="5"/>
  <c r="BB61" i="5"/>
  <c r="BB37" i="5"/>
  <c r="BB43" i="5"/>
  <c r="BB73" i="5"/>
  <c r="BB64" i="5"/>
  <c r="BB100" i="5"/>
  <c r="BB16" i="5"/>
  <c r="BB51" i="5"/>
  <c r="BB47" i="5"/>
  <c r="BB79" i="5"/>
  <c r="BB40" i="5"/>
  <c r="BB96" i="5"/>
  <c r="BB65" i="5"/>
  <c r="BB17" i="5"/>
  <c r="BB55" i="5"/>
  <c r="BB50" i="5"/>
  <c r="BB5" i="5"/>
  <c r="BB85" i="5"/>
  <c r="BB106" i="5"/>
  <c r="BB11" i="5"/>
  <c r="BB58" i="5"/>
  <c r="BB46" i="5"/>
  <c r="BB105" i="5"/>
  <c r="BB91" i="5"/>
  <c r="BB34" i="5"/>
  <c r="BB78" i="5"/>
  <c r="BB66" i="5"/>
  <c r="BB45" i="5"/>
  <c r="BB24" i="5"/>
  <c r="BB90" i="5"/>
  <c r="BB54" i="5"/>
  <c r="BB21" i="5"/>
  <c r="BB109" i="5"/>
  <c r="BB86" i="5"/>
  <c r="BB74" i="5"/>
  <c r="BB102" i="5"/>
  <c r="BB53" i="5"/>
  <c r="BB52" i="5"/>
  <c r="BB57" i="5"/>
  <c r="BB12" i="5"/>
  <c r="BB67" i="5"/>
  <c r="BB88" i="5"/>
  <c r="BB70" i="5"/>
  <c r="BB35" i="5"/>
  <c r="BB99" i="5"/>
  <c r="BB44" i="5"/>
  <c r="BB49" i="5"/>
  <c r="BB36" i="5"/>
  <c r="BB82" i="5"/>
  <c r="BB13" i="5"/>
  <c r="BB69" i="5"/>
  <c r="BB87" i="5"/>
  <c r="BB14" i="5"/>
  <c r="BB77" i="5"/>
  <c r="BB80" i="5"/>
  <c r="BB56" i="5"/>
  <c r="BB48" i="5"/>
  <c r="BB98" i="5"/>
  <c r="BB27" i="5"/>
  <c r="BB108" i="5"/>
  <c r="BB30" i="5"/>
  <c r="BB71" i="5"/>
  <c r="BB83" i="5"/>
  <c r="BB60" i="5"/>
  <c r="BB75" i="5"/>
  <c r="BB101" i="5"/>
  <c r="BB20" i="5"/>
  <c r="BB6" i="5"/>
  <c r="BB38" i="5"/>
  <c r="BB95" i="5"/>
  <c r="BB107" i="5"/>
  <c r="BB23" i="5"/>
  <c r="BB33" i="5"/>
  <c r="BB8" i="5"/>
  <c r="BB7" i="5"/>
  <c r="BB63" i="5"/>
  <c r="BB94" i="5"/>
  <c r="BB25" i="5"/>
  <c r="BB72" i="5"/>
  <c r="BB31" i="5"/>
  <c r="BB104" i="5"/>
  <c r="BB9" i="5"/>
  <c r="BB32" i="5"/>
  <c r="BB81" i="5"/>
  <c r="BB19" i="5"/>
  <c r="BB103" i="5"/>
  <c r="BB76" i="5"/>
  <c r="BB39" i="5"/>
  <c r="BB29" i="5"/>
  <c r="BB10" i="5"/>
  <c r="BB15" i="5"/>
  <c r="BB92" i="5"/>
  <c r="BB33" i="1"/>
  <c r="BB20" i="1"/>
  <c r="BB17" i="1"/>
  <c r="BB11" i="1"/>
  <c r="BB43" i="1"/>
  <c r="BB34" i="1"/>
  <c r="BB37" i="1"/>
  <c r="BB27" i="1"/>
  <c r="BB29" i="1"/>
  <c r="BB7" i="1"/>
  <c r="BB13" i="1"/>
  <c r="BB30" i="3"/>
  <c r="BB59" i="3"/>
  <c r="BB8" i="3"/>
  <c r="BB56" i="3"/>
  <c r="BB39" i="3"/>
  <c r="BB17" i="3"/>
  <c r="BB20" i="3"/>
  <c r="BB16" i="3"/>
  <c r="BB33" i="3"/>
  <c r="BB64" i="4"/>
  <c r="BB42" i="4"/>
  <c r="BB6" i="4"/>
  <c r="BB29" i="4"/>
  <c r="BB87" i="4"/>
  <c r="BB115" i="4"/>
  <c r="BB108" i="4"/>
  <c r="BB38" i="4"/>
  <c r="BB51" i="4"/>
  <c r="BB111" i="4"/>
  <c r="BB11" i="4"/>
  <c r="BB28" i="4"/>
  <c r="BB10" i="6"/>
  <c r="BB24" i="4"/>
  <c r="BB5" i="6"/>
  <c r="BB23" i="1"/>
  <c r="BB19" i="4"/>
  <c r="BB31" i="6"/>
  <c r="BB44" i="4"/>
  <c r="BB13" i="4"/>
  <c r="BB13" i="3"/>
  <c r="BB60" i="4"/>
  <c r="BB19" i="3"/>
  <c r="BB79" i="4"/>
  <c r="BB27" i="4"/>
  <c r="BB43" i="3"/>
  <c r="BB47" i="3"/>
  <c r="BB23" i="6"/>
  <c r="BB36" i="4"/>
  <c r="BB15" i="3"/>
  <c r="BB78" i="4"/>
  <c r="BB45" i="4"/>
  <c r="BB29" i="3"/>
  <c r="BB33" i="4"/>
  <c r="BB68" i="4"/>
  <c r="BB60" i="3"/>
  <c r="BB61" i="3"/>
  <c r="BB90" i="4"/>
  <c r="BB48" i="1"/>
  <c r="BB36" i="3"/>
  <c r="BB61" i="4"/>
  <c r="BB91" i="4"/>
  <c r="BB55" i="3"/>
  <c r="BB31" i="4"/>
  <c r="BB31" i="3"/>
  <c r="BB107" i="4"/>
  <c r="BB35" i="1"/>
  <c r="BB23" i="4"/>
  <c r="BB7" i="6"/>
  <c r="BB32" i="3"/>
  <c r="BB54" i="4"/>
  <c r="BB27" i="6"/>
  <c r="BB49" i="1"/>
  <c r="BB45" i="1"/>
  <c r="BB16" i="1"/>
  <c r="BB5" i="1"/>
  <c r="BB58" i="3"/>
  <c r="BB20" i="6"/>
  <c r="BB80" i="4"/>
  <c r="BB14" i="4"/>
  <c r="BB9" i="3"/>
  <c r="BB21" i="4"/>
  <c r="BB83" i="4"/>
  <c r="BB10" i="1"/>
  <c r="BB105" i="4"/>
  <c r="BB32" i="1"/>
  <c r="BB30" i="1"/>
  <c r="BB94" i="4"/>
  <c r="BB47" i="1"/>
  <c r="BB7" i="4"/>
  <c r="BB77" i="4"/>
  <c r="BB25" i="4"/>
  <c r="BB18" i="6"/>
  <c r="BB51" i="3"/>
  <c r="BB113" i="4"/>
  <c r="BB23" i="3"/>
  <c r="BB20" i="4"/>
  <c r="BB11" i="3"/>
  <c r="BB45" i="3"/>
  <c r="BB24" i="3"/>
  <c r="BB19" i="1"/>
  <c r="BB55" i="4"/>
  <c r="BB89" i="4"/>
  <c r="BB6" i="6"/>
  <c r="BB47" i="4"/>
  <c r="BB98" i="4"/>
  <c r="BB21" i="6"/>
  <c r="BB32" i="6"/>
  <c r="BB49" i="3"/>
  <c r="BB103" i="4"/>
  <c r="BB9" i="6"/>
  <c r="BB14" i="6"/>
  <c r="BB11" i="6"/>
  <c r="BB26" i="6"/>
  <c r="BB40" i="1"/>
  <c r="BB44" i="1"/>
  <c r="BB63" i="4"/>
  <c r="BB9" i="4"/>
  <c r="BB116" i="4"/>
  <c r="BB43" i="4"/>
  <c r="BB70" i="4"/>
  <c r="BB34" i="4"/>
  <c r="BB110" i="4"/>
  <c r="BB69" i="4"/>
  <c r="BB16" i="6"/>
  <c r="BB21" i="1"/>
  <c r="BB32" i="4"/>
  <c r="BB37" i="4"/>
  <c r="BB86" i="4"/>
  <c r="BB67" i="4"/>
  <c r="BB88" i="4"/>
  <c r="BB22" i="4"/>
  <c r="BB65" i="4"/>
  <c r="BB8" i="4"/>
  <c r="BB18" i="1"/>
  <c r="BB39" i="4"/>
  <c r="BB81" i="4"/>
  <c r="BB106" i="4"/>
  <c r="BB15" i="4"/>
  <c r="BB18" i="4"/>
  <c r="BB95" i="4"/>
  <c r="BB93" i="4"/>
  <c r="BB96" i="4"/>
  <c r="BB6" i="1"/>
  <c r="BB13" i="6"/>
  <c r="BB41" i="4"/>
  <c r="BB46" i="1"/>
  <c r="BB62" i="4"/>
  <c r="BB57" i="3"/>
  <c r="BB40" i="4"/>
  <c r="BB17" i="6"/>
  <c r="BB30" i="6"/>
  <c r="BB51" i="1"/>
  <c r="BB36" i="1"/>
  <c r="BB8" i="1"/>
  <c r="BB41" i="1"/>
  <c r="BB100" i="4"/>
  <c r="BB99" i="4"/>
  <c r="BB58" i="4"/>
  <c r="BB66" i="4"/>
  <c r="BB97" i="4"/>
  <c r="BB25" i="6"/>
  <c r="BB71" i="4"/>
  <c r="BB50" i="4"/>
  <c r="BB12" i="6"/>
  <c r="BB52" i="4"/>
  <c r="BB75" i="4"/>
  <c r="BB27" i="3"/>
  <c r="BB28" i="6"/>
  <c r="BB44" i="3"/>
  <c r="BB104" i="4"/>
  <c r="BB29" i="6"/>
  <c r="BB74" i="4"/>
  <c r="BB72" i="4"/>
  <c r="BB5" i="3"/>
  <c r="BB7" i="3"/>
  <c r="BB54" i="3"/>
  <c r="BB46" i="3"/>
  <c r="BB26" i="3"/>
  <c r="BB48" i="3"/>
  <c r="BB12" i="3"/>
  <c r="BB34" i="3"/>
  <c r="BB28" i="3"/>
  <c r="BB50" i="3"/>
  <c r="BB22" i="3"/>
  <c r="BB38" i="3"/>
  <c r="BB42" i="3"/>
  <c r="BB18" i="3"/>
  <c r="BB6" i="3"/>
  <c r="BB10" i="3"/>
  <c r="BB41" i="3"/>
  <c r="BB15" i="1"/>
  <c r="BB42" i="1"/>
  <c r="BB52" i="3"/>
  <c r="BB76" i="4"/>
  <c r="BB112" i="4"/>
  <c r="BB25" i="1"/>
  <c r="BB35" i="3"/>
  <c r="BB31" i="1"/>
  <c r="BB35" i="6"/>
  <c r="BB33" i="6"/>
  <c r="BB22" i="6"/>
  <c r="BB46" i="4"/>
  <c r="BB37" i="3"/>
  <c r="BB14" i="1"/>
  <c r="BB24" i="1"/>
  <c r="BB16" i="4"/>
  <c r="BB84" i="4"/>
  <c r="BB85" i="4"/>
  <c r="BB8" i="6"/>
  <c r="BB17" i="4"/>
  <c r="BB15" i="6"/>
  <c r="BB73" i="4"/>
  <c r="BB40" i="3"/>
  <c r="BB114" i="4"/>
  <c r="BB102" i="4"/>
  <c r="BB101" i="4"/>
  <c r="BB49" i="4"/>
  <c r="BB12" i="4"/>
  <c r="BB59" i="4"/>
  <c r="BB50" i="1"/>
  <c r="BB21" i="3"/>
  <c r="BB34" i="6"/>
  <c r="BB26" i="1"/>
  <c r="BB48" i="4"/>
  <c r="BB35" i="4"/>
  <c r="BB30" i="4"/>
  <c r="BB38" i="1"/>
  <c r="BB14" i="3"/>
  <c r="BB25" i="3"/>
  <c r="BB9" i="1"/>
  <c r="BB5" i="4"/>
  <c r="BB26" i="4"/>
  <c r="BB82" i="4"/>
  <c r="BB57" i="4"/>
  <c r="BB109" i="4"/>
  <c r="BB56" i="4"/>
  <c r="BB39" i="1"/>
  <c r="BB22" i="1"/>
  <c r="BB92" i="4"/>
  <c r="BB53" i="3"/>
</calcChain>
</file>

<file path=xl/sharedStrings.xml><?xml version="1.0" encoding="utf-8"?>
<sst xmlns="http://schemas.openxmlformats.org/spreadsheetml/2006/main" count="3794" uniqueCount="1378">
  <si>
    <t>个人基础素质评分</t>
  </si>
  <si>
    <t>个人发展素质评分</t>
  </si>
  <si>
    <t>基础素质总得分</t>
  </si>
  <si>
    <t>个人发展素质总得分</t>
  </si>
  <si>
    <t>综合分总分</t>
  </si>
  <si>
    <t>绩点排名</t>
  </si>
  <si>
    <t>综合分排名</t>
  </si>
  <si>
    <t>德育素质分（30%）</t>
  </si>
  <si>
    <t>折后分</t>
  </si>
  <si>
    <t>智育素质分（60%）</t>
  </si>
  <si>
    <r>
      <rPr>
        <sz val="10"/>
        <rFont val="宋体"/>
        <family val="3"/>
        <charset val="134"/>
      </rPr>
      <t>身体素质分</t>
    </r>
    <r>
      <rPr>
        <sz val="10"/>
        <color rgb="FF000000"/>
        <rFont val="宋体"/>
        <family val="3"/>
        <charset val="134"/>
      </rPr>
      <t>（10%）</t>
    </r>
  </si>
  <si>
    <t>创新创业能力</t>
  </si>
  <si>
    <t>创新创业能力总得分</t>
  </si>
  <si>
    <t>社会实践能力</t>
  </si>
  <si>
    <t>社会实践能力总得分</t>
  </si>
  <si>
    <t>社会工作能力</t>
  </si>
  <si>
    <t>社会工作能力总得分分</t>
  </si>
  <si>
    <t>文体拓展素质</t>
  </si>
  <si>
    <t>文体拓展素质总得分</t>
  </si>
  <si>
    <t>班级</t>
  </si>
  <si>
    <t>姓名</t>
  </si>
  <si>
    <t>学号</t>
  </si>
  <si>
    <t>基本评定积分</t>
  </si>
  <si>
    <t>记实加减分</t>
  </si>
  <si>
    <t>平均绩点</t>
  </si>
  <si>
    <t>智育基本分</t>
  </si>
  <si>
    <t>额外加分（专业证书、技能证书等）</t>
  </si>
  <si>
    <t>额外加分合计</t>
  </si>
  <si>
    <t>体育课或体质健康测试学年平均成绩</t>
  </si>
  <si>
    <t>赛事</t>
  </si>
  <si>
    <t>赛事总分</t>
  </si>
  <si>
    <t>科研项目</t>
  </si>
  <si>
    <t>科研项目总分</t>
  </si>
  <si>
    <t>专利、软著、作品</t>
  </si>
  <si>
    <t>专利、软著、作品总得分</t>
  </si>
  <si>
    <t>团队考核或表彰</t>
  </si>
  <si>
    <t>团队考核或表彰加分</t>
  </si>
  <si>
    <t>个人考核或表彰</t>
  </si>
  <si>
    <t>个人考核或表彰加分</t>
  </si>
  <si>
    <t>考核加分</t>
  </si>
  <si>
    <t>表彰、奖项加分</t>
  </si>
  <si>
    <t>得分</t>
  </si>
  <si>
    <t>各类党团组织、社团评比</t>
  </si>
  <si>
    <t>参加运动队</t>
  </si>
  <si>
    <t>晨练打卡</t>
  </si>
  <si>
    <t>体育比赛</t>
  </si>
  <si>
    <t>体育比赛得分</t>
  </si>
  <si>
    <t>各类文化知识比赛</t>
  </si>
  <si>
    <t>文化知识比赛得分</t>
  </si>
  <si>
    <t>班级评定等级</t>
  </si>
  <si>
    <t>班级评定等级赋分</t>
  </si>
  <si>
    <t>寝室评定等级</t>
  </si>
  <si>
    <t>寝室等级赋分</t>
  </si>
  <si>
    <t>志愿者工时</t>
  </si>
  <si>
    <t>星级志愿者</t>
  </si>
  <si>
    <t>星级志愿者加分</t>
  </si>
  <si>
    <t>记实加减总得分</t>
  </si>
  <si>
    <t>上学期</t>
  </si>
  <si>
    <t>下学期</t>
  </si>
  <si>
    <t>考核总分</t>
  </si>
  <si>
    <t>2020机器人工程（感知与控制1班）</t>
  </si>
  <si>
    <t>应方泽</t>
  </si>
  <si>
    <t>202005680126</t>
  </si>
  <si>
    <t>A</t>
  </si>
  <si>
    <t>C</t>
  </si>
  <si>
    <t>班歌赛+0.1</t>
  </si>
  <si>
    <t>蒋芋言</t>
  </si>
  <si>
    <t>202005680312</t>
  </si>
  <si>
    <t>智能校一+1</t>
  </si>
  <si>
    <t>心理委员B+0.5</t>
  </si>
  <si>
    <t>缪心安</t>
  </si>
  <si>
    <t>202005680318</t>
  </si>
  <si>
    <t>郑隆鑫</t>
  </si>
  <si>
    <t>202005680327</t>
  </si>
  <si>
    <t>包涵</t>
  </si>
  <si>
    <t>202005680101</t>
  </si>
  <si>
    <t>B</t>
  </si>
  <si>
    <t>0.2（普通话）</t>
  </si>
  <si>
    <t>浙江省物理竞赛省级一等奖+0.8 智能车国一6；</t>
  </si>
  <si>
    <t>校级重点团队队员+0.15</t>
  </si>
  <si>
    <t>班长B+1</t>
  </si>
  <si>
    <t>院优秀团干+0.25</t>
  </si>
  <si>
    <t>傅振宇</t>
  </si>
  <si>
    <t>202005680105</t>
  </si>
  <si>
    <t>团支书B+1</t>
  </si>
  <si>
    <t>张浪</t>
  </si>
  <si>
    <t>202005680127</t>
  </si>
  <si>
    <t>陈宇腾</t>
  </si>
  <si>
    <t>202005680304</t>
  </si>
  <si>
    <t>李梦翔</t>
  </si>
  <si>
    <t>202005680207</t>
  </si>
  <si>
    <t>刘鑫瑀</t>
  </si>
  <si>
    <t>202005680208</t>
  </si>
  <si>
    <t>0.3（计算机）</t>
  </si>
  <si>
    <t>省大学生高数竞赛优胜奖+0.2 大学生工程训练竞赛省参赛奖+1</t>
  </si>
  <si>
    <t>资助委员A+0.75</t>
  </si>
  <si>
    <t>资助委员B+0.5</t>
  </si>
  <si>
    <t>沈克晓</t>
  </si>
  <si>
    <t>202005680211</t>
  </si>
  <si>
    <t>智能车国一+6；浙江省高数三等奖+0.4</t>
  </si>
  <si>
    <t>孙家昊</t>
  </si>
  <si>
    <t>202005680213</t>
  </si>
  <si>
    <t>王志强</t>
  </si>
  <si>
    <t>202005680220</t>
  </si>
  <si>
    <t>吴昊泽</t>
  </si>
  <si>
    <t>202005680221</t>
  </si>
  <si>
    <t>文体委员B+0.5</t>
  </si>
  <si>
    <t>文体委员A+0.75</t>
  </si>
  <si>
    <t>徐梓俊</t>
  </si>
  <si>
    <t>202005680224</t>
  </si>
  <si>
    <t>周乐天</t>
  </si>
  <si>
    <t>202005680228</t>
  </si>
  <si>
    <t>0.3（CET6）+0.3（计算机）</t>
  </si>
  <si>
    <t>大学生服务外包创新创业大赛国三+3</t>
  </si>
  <si>
    <t>校运会 网球大院赛第五名+0.2</t>
  </si>
  <si>
    <t>刘思哲</t>
  </si>
  <si>
    <t>202005680111</t>
  </si>
  <si>
    <t>宁耀辉</t>
  </si>
  <si>
    <t>202005680119</t>
  </si>
  <si>
    <t>吴蝶佳</t>
  </si>
  <si>
    <t>202005680122</t>
  </si>
  <si>
    <t>周羿庭</t>
  </si>
  <si>
    <t>202005680129</t>
  </si>
  <si>
    <t>学习委员B+0.5</t>
  </si>
  <si>
    <t>学习委员B+0.75</t>
  </si>
  <si>
    <t>胡翰泽</t>
  </si>
  <si>
    <t>202005030105</t>
  </si>
  <si>
    <t>0.3（CET6）</t>
  </si>
  <si>
    <t>智能车校赛三等奖+0.4 省机器人二等奖+1.5</t>
  </si>
  <si>
    <t>校级重点团队队员+0.15 院级重点团队队员+0.1</t>
  </si>
  <si>
    <t>校学生会第二负责人B+1</t>
  </si>
  <si>
    <t>校优秀团干+0.5 院优秀团员+0.25*0.8</t>
  </si>
  <si>
    <t>李恩泽</t>
  </si>
  <si>
    <t>202005030908</t>
  </si>
  <si>
    <t>机械创新大赛国二+4</t>
  </si>
  <si>
    <t>李肖</t>
  </si>
  <si>
    <t>202005130413</t>
  </si>
  <si>
    <t>罗鑫佳</t>
  </si>
  <si>
    <t>202005680115</t>
  </si>
  <si>
    <t>发明专利受理第一完成人有导师+0.9*1 软著第一完成人+0.3</t>
  </si>
  <si>
    <t>校级重点团队队长+0.3</t>
  </si>
  <si>
    <t>徐竺蕾</t>
  </si>
  <si>
    <t>202005680223</t>
  </si>
  <si>
    <t>0.2（普通话）+0.3（计算机）</t>
  </si>
  <si>
    <t>机器人国一+6</t>
  </si>
  <si>
    <t>生活委员A+0.75</t>
  </si>
  <si>
    <t>跆拳道校队</t>
  </si>
  <si>
    <t>张琪</t>
  </si>
  <si>
    <t>202005680226</t>
  </si>
  <si>
    <t>班歌赛+0.1；科技文化节三等奖+0.2</t>
  </si>
  <si>
    <t>张甜馨</t>
  </si>
  <si>
    <t>202005680227</t>
  </si>
  <si>
    <t>院级优秀青年志愿者+0.25</t>
  </si>
  <si>
    <t>洪艺婷</t>
  </si>
  <si>
    <t>202005680309</t>
  </si>
  <si>
    <t>院优秀团员+0.25*0.8</t>
  </si>
  <si>
    <t>王晓雪</t>
  </si>
  <si>
    <t>202005680321</t>
  </si>
  <si>
    <t>周幸</t>
  </si>
  <si>
    <t>202005680328</t>
  </si>
  <si>
    <t>朱易</t>
  </si>
  <si>
    <t>202005680329</t>
  </si>
  <si>
    <t>2020电气工程及其自动化01</t>
  </si>
  <si>
    <t>张秀</t>
  </si>
  <si>
    <t>202005100522</t>
  </si>
  <si>
    <t>0.3(CET6)</t>
  </si>
  <si>
    <t>第十二届全国大学生数学竞赛（非数学类） 二等奖+1、浙江省物理科技竞赛（理论赛）三等奖+0.4、校级程序设计竞赛铜奖+0.4、省电子设计竞赛二等奖+2.5；21年高数省三+0.4</t>
  </si>
  <si>
    <t>国家级大学生创新创业训练计划立项 第二作者+0.375</t>
  </si>
  <si>
    <t>信息组织部副部B+0.75*1.2</t>
  </si>
  <si>
    <t>信息组织部副部A+1*1.2</t>
  </si>
  <si>
    <t>院科技文化节三等奖+0.2  班歌赛+0.1</t>
  </si>
  <si>
    <t>王贳骇</t>
  </si>
  <si>
    <t>202005720124</t>
  </si>
  <si>
    <t>全国大学生数学竞赛（非数学类）三等奖</t>
  </si>
  <si>
    <t>班长B连任+1*1.2</t>
  </si>
  <si>
    <t>院级优秀团员+0.25*0.8</t>
  </si>
  <si>
    <t>孙世文</t>
  </si>
  <si>
    <t>202005100115</t>
  </si>
  <si>
    <t>0.2（普通话）+0（未出示计算机证书）</t>
  </si>
  <si>
    <t>全国大学生电子设计竞赛省一等奖+3、程序设计竞赛铜奖+0.4</t>
  </si>
  <si>
    <t>国家级大学生创新创业训练计划立项 第三作者+0.375</t>
  </si>
  <si>
    <t>信息办公室部长A+1.25*1.2</t>
  </si>
  <si>
    <t>校级优秀团干+0.5</t>
  </si>
  <si>
    <t>罗慧涛</t>
  </si>
  <si>
    <t>202005100110</t>
  </si>
  <si>
    <t>0.3（CET6）+0.2（普通话）</t>
  </si>
  <si>
    <t>学习委员A+0.75*0.2 东二三楼层长B+0.75</t>
  </si>
  <si>
    <r>
      <rPr>
        <sz val="10"/>
        <color rgb="FF000000"/>
        <rFont val="宋体"/>
        <family val="3"/>
        <charset val="134"/>
      </rPr>
      <t>学习委员A+0.75</t>
    </r>
    <r>
      <rPr>
        <sz val="10"/>
        <color rgb="FFFF0000"/>
        <rFont val="宋体"/>
        <family val="3"/>
        <charset val="134"/>
      </rPr>
      <t xml:space="preserve"> </t>
    </r>
    <r>
      <rPr>
        <sz val="10"/>
        <color rgb="FF000000"/>
        <rFont val="宋体"/>
        <family val="3"/>
        <charset val="134"/>
      </rPr>
      <t>东二三楼层长B+0.75*0.2</t>
    </r>
  </si>
  <si>
    <t>刘怡庄</t>
  </si>
  <si>
    <t>202005100512</t>
  </si>
  <si>
    <t>信息组织部部长A+1.25*1.2 东二楼层长A+1*0.2 资助委员A</t>
  </si>
  <si>
    <t>信息组织部部长A+1.25*1.2  东二楼层长B+0.75*0.2 资助委员A</t>
  </si>
  <si>
    <t>院级优秀团干+0.25</t>
  </si>
  <si>
    <t>院级优秀部门负责人+0.1</t>
  </si>
  <si>
    <t>班歌赛+0.1  图书馆藏书票设计活动一等奖+1 银江杯手机组一等奖+0.6 银江杯相机组特等奖+0.6</t>
  </si>
  <si>
    <t>魏智聚</t>
  </si>
  <si>
    <t>202005100117</t>
  </si>
  <si>
    <t>0.2（普通话）+0.3(CET6)</t>
  </si>
  <si>
    <t>程序设计竞赛铜奖+0.4、省电子设计竞赛一等奖3</t>
  </si>
  <si>
    <t>国家级大学生创新创业训练计划立项 第五作者不加分</t>
  </si>
  <si>
    <t>余凯</t>
  </si>
  <si>
    <t>202005100624</t>
  </si>
  <si>
    <t>0.2（普通话）+0（未给出历年成绩列表）</t>
  </si>
  <si>
    <t>省机器人参赛奖+0.5</t>
  </si>
  <si>
    <t>校级大学生创新创业训练计划立项 第二作者+0.1</t>
  </si>
  <si>
    <t>信息文艺部副部A+1*1.2</t>
  </si>
  <si>
    <t>院十佳歌手+0.2、班歌赛+0.1</t>
  </si>
  <si>
    <t>邹正晗</t>
  </si>
  <si>
    <t>202005100125</t>
  </si>
  <si>
    <t>省大物竞赛二等奖+0.6、全国大学生数学竞赛（非数学类）三等奖+0.8、省电子设计二等奖+2.5；</t>
  </si>
  <si>
    <t>国家级大学生创新创业训练计划立项 第一作者+0.75</t>
  </si>
  <si>
    <t>信息学检部副部A+1*0.2  团支书B+1*1.2</t>
  </si>
  <si>
    <t>信息学检部副部A+1*0.2 团支书B+1*1.2</t>
  </si>
  <si>
    <t>厉忆萱</t>
  </si>
  <si>
    <t>202006010310</t>
  </si>
  <si>
    <t xml:space="preserve"> 创业学院创客联盟运营部部长A+1</t>
  </si>
  <si>
    <t>录宇豪</t>
  </si>
  <si>
    <t>202005100615</t>
  </si>
  <si>
    <t>省大学生电子设计大赛一等奖+3</t>
  </si>
  <si>
    <t>缪鑫辉</t>
  </si>
  <si>
    <t>202005100616</t>
  </si>
  <si>
    <t>校级大学生创新创业训练计划立项 第一作者（无证明）</t>
  </si>
  <si>
    <t>章远</t>
  </si>
  <si>
    <t>202005100121</t>
  </si>
  <si>
    <t>信息分社管副部C+0.5*1.2</t>
  </si>
  <si>
    <t>信息分社管副部B+0.75*1.2</t>
  </si>
  <si>
    <t>陈淼杰</t>
  </si>
  <si>
    <t>202005490302</t>
  </si>
  <si>
    <t>省物理竞赛三等奖+0.4</t>
  </si>
  <si>
    <t>桂晏昊</t>
  </si>
  <si>
    <t>202006010107</t>
  </si>
  <si>
    <t>CET6</t>
  </si>
  <si>
    <t>电子设计竞赛省二+2.5</t>
  </si>
  <si>
    <t>党员之家干事B+0.5</t>
  </si>
  <si>
    <t>党员之家党员之家干事B+0.5 学习委员B +0.5*0.2</t>
  </si>
  <si>
    <t>丁政</t>
  </si>
  <si>
    <t>202005100105</t>
  </si>
  <si>
    <t>0.2（普通话）+0（需出示裁判证，工作证无法加分）</t>
  </si>
  <si>
    <t>2022年浙江工业大学数学建模校赛三等奖+0.4、2021年全国大学生数学竞赛三等奖0.8</t>
  </si>
  <si>
    <t>国家级大学生创新创业训练计划立项 第四作者不加分</t>
  </si>
  <si>
    <t>周露童</t>
  </si>
  <si>
    <t>202005100625</t>
  </si>
  <si>
    <t>李良财</t>
  </si>
  <si>
    <t>202005100509</t>
  </si>
  <si>
    <t>赵佳伟</t>
  </si>
  <si>
    <t>202005490224</t>
  </si>
  <si>
    <t>欧弘喆</t>
  </si>
  <si>
    <t>202005100513</t>
  </si>
  <si>
    <t>校男子跳高第一名+1  校男子跳远第五名+0.4</t>
  </si>
  <si>
    <t>黄毅</t>
  </si>
  <si>
    <t>202005100505</t>
  </si>
  <si>
    <t>胡新哲</t>
  </si>
  <si>
    <t>202006010209</t>
  </si>
  <si>
    <t>0（CET6未给出历年成绩列表）</t>
  </si>
  <si>
    <t>孙晓聪</t>
  </si>
  <si>
    <t>202005100617</t>
  </si>
  <si>
    <t>胡哲豪</t>
  </si>
  <si>
    <t>202005100107</t>
  </si>
  <si>
    <t>院级通报表扬1次</t>
  </si>
  <si>
    <t>0（普通话需出示时间）</t>
  </si>
  <si>
    <t>信息智囊团部长A+1.25*1.2</t>
  </si>
  <si>
    <t>黄翊宸</t>
  </si>
  <si>
    <t>202005100609</t>
  </si>
  <si>
    <t>朱佳成</t>
  </si>
  <si>
    <t>202005100123</t>
  </si>
  <si>
    <t>金汇景</t>
  </si>
  <si>
    <t>202005100507</t>
  </si>
  <si>
    <t>信息办公室副部长A+1*1.2</t>
  </si>
  <si>
    <t>信息办公室副部长C+0.5*1.2</t>
  </si>
  <si>
    <t>王辰昊</t>
  </si>
  <si>
    <t>201906060922</t>
  </si>
  <si>
    <t>生活委员B+0.5</t>
  </si>
  <si>
    <t>何林峰</t>
  </si>
  <si>
    <t>202005100606</t>
  </si>
  <si>
    <t>张方宇</t>
  </si>
  <si>
    <t>202005100521</t>
  </si>
  <si>
    <t>罗梦竹</t>
  </si>
  <si>
    <t>202005100111</t>
  </si>
  <si>
    <t>曹景雯</t>
  </si>
  <si>
    <t>202005100101</t>
  </si>
  <si>
    <t>席本帅</t>
  </si>
  <si>
    <t>202005100517</t>
  </si>
  <si>
    <t>郑涵</t>
  </si>
  <si>
    <t>202005100122</t>
  </si>
  <si>
    <t>陈勇杰</t>
  </si>
  <si>
    <t>202005100604</t>
  </si>
  <si>
    <t>房诗龙</t>
  </si>
  <si>
    <t>202005100503</t>
  </si>
  <si>
    <t>黄渝钧</t>
  </si>
  <si>
    <t>202005100108</t>
  </si>
  <si>
    <t>陈国轩</t>
  </si>
  <si>
    <t>202005100102</t>
  </si>
  <si>
    <t>2020电气工程及其自动化02</t>
  </si>
  <si>
    <t>汪锐</t>
  </si>
  <si>
    <t>202005030222</t>
  </si>
  <si>
    <t>二星级志愿者</t>
  </si>
  <si>
    <t>0.3（计算机）+0.3（CET6）</t>
  </si>
  <si>
    <t>浙江省物理科技（理论）竞赛三等奖+0.4、全国大学生电子设计竞赛省一等奖+3   省电子设计竞赛（国三）一等奖老队员+3*1.2   运河杯省三0.2</t>
  </si>
  <si>
    <t>校级重点团队队长+0.3 院级重点团队队员+0.1</t>
  </si>
  <si>
    <t>院级优秀青年志愿者</t>
  </si>
  <si>
    <t>校志协综合管理部负责人连任A+1.25*1.2</t>
  </si>
  <si>
    <t>院级示范团支部+0.1*0.5</t>
  </si>
  <si>
    <t>郑鹏翔</t>
  </si>
  <si>
    <t>202005100224</t>
  </si>
  <si>
    <t>全国大学生高数竞赛二等奖+1、浙江省物理科技（理论）竞赛二等奖+0.6、校级大学生创新创业项目0.2 省电子设计大赛二等奖+2.5</t>
  </si>
  <si>
    <t>校级重点团队队员+0.15 院级重点团队队长+0.15</t>
  </si>
  <si>
    <t>学习委员A+0.75</t>
  </si>
  <si>
    <t>艾彬</t>
  </si>
  <si>
    <t>202005100301</t>
  </si>
  <si>
    <t>全国大学生数学竞赛三等奖+0.8、全国高等院校数学挑战赛三等奖+0.8、省电子设计竞赛二等奖+2.5；高数省三+0.4</t>
  </si>
  <si>
    <t>校友联络发展协会干事A+0.75</t>
  </si>
  <si>
    <t>钱珺吴</t>
  </si>
  <si>
    <t>202006010315</t>
  </si>
  <si>
    <t>校级通报表扬1次</t>
  </si>
  <si>
    <t>数学建模竞赛校一等奖+1、全国大学生数学竞赛三等奖0.8、省大学生物理创新竞赛三等奖0.4、省大学生数学竞赛三等奖+0.4   挑战杯国奖+1.5校级电子商务三等奖+0.4</t>
  </si>
  <si>
    <t>健行学院院级重点团队队院+0.1</t>
  </si>
  <si>
    <t>班长A +1.25 健行党员之家办公室第一负责人A+1.25*0.2</t>
  </si>
  <si>
    <t>班长A +1.25健行党员之家办公室第一负责人A+1.25*0.2</t>
  </si>
  <si>
    <t>院摄影大赛三等奖+0.4、班歌赛+0.1</t>
  </si>
  <si>
    <t>郑金涛</t>
  </si>
  <si>
    <t>202005130227</t>
  </si>
  <si>
    <t>物理竞赛省三等奖0.4 省电子设计竞赛一等奖+3   校智能车三等奖+0.4</t>
  </si>
  <si>
    <t>方骋</t>
  </si>
  <si>
    <t>202005100203</t>
  </si>
  <si>
    <t>全国大学生高数竞赛优胜奖0.3、浙江省物理科技（理论）竞赛三等奖+0.4、TI杯全国大学生电子设计竞赛 省三等奖+2，省电子设计竞赛二等奖老队员+2.5*1.2、校级创新创业大赛+0.1</t>
  </si>
  <si>
    <t>班长B+1*1.2</t>
  </si>
  <si>
    <t>徐浩云</t>
  </si>
  <si>
    <t>202005100324</t>
  </si>
  <si>
    <t>0.2（普通话）+0（CET6须出示往年成绩列表）</t>
  </si>
  <si>
    <t>高数竞赛全国三等奖+0.8、物理竞赛省三等奖+0.4   校级创新创业大赛+0.1</t>
  </si>
  <si>
    <t>团副总支A连任+1.25*1.2</t>
  </si>
  <si>
    <t>院级乒乓球赛团队第三+0.2</t>
  </si>
  <si>
    <t>葛骏飞</t>
  </si>
  <si>
    <t>202005100205</t>
  </si>
  <si>
    <t>全国大学生高数竞赛三等奖+0.8、大学生物理竞赛二等奖+0.6、省电子设计竞赛二等奖+2.5、校级创新创业大赛+0.1</t>
  </si>
  <si>
    <t>沈若筠</t>
  </si>
  <si>
    <t>202005100413</t>
  </si>
  <si>
    <t>信息学检部部长A+1.25*1.2</t>
  </si>
  <si>
    <t>校级优秀团员+0.5*0.8</t>
  </si>
  <si>
    <t>范嘉怡</t>
  </si>
  <si>
    <t>202005100308</t>
  </si>
  <si>
    <t>信息微记者团部长A+1.25*1.2 资助委员B+0.5*0.2</t>
  </si>
  <si>
    <t>曹鼎</t>
  </si>
  <si>
    <t>202005100304</t>
  </si>
  <si>
    <t>校级大学生创新创业项目第二作者+0.1</t>
  </si>
  <si>
    <t>校勤工活动部干事B+0.5;</t>
  </si>
  <si>
    <t>李亦奥</t>
  </si>
  <si>
    <t>202005100209</t>
  </si>
  <si>
    <t>一星级志愿者</t>
  </si>
  <si>
    <t>大学生物理创新竞赛三等奖0.4、大学生电子设计竞赛浙江赛区省一等奖+3、省机器人参赛奖+0.5</t>
  </si>
  <si>
    <t>信息成助会副部A+1*1.2；党员之家事务部部员A0.75*0.2</t>
  </si>
  <si>
    <t>信息成助会副部B+0.75*1.2党员之家事务部部员A0.75*0.2</t>
  </si>
  <si>
    <t>沈观斌</t>
  </si>
  <si>
    <t>202005100318</t>
  </si>
  <si>
    <t>郑祺泽</t>
  </si>
  <si>
    <t>202005100422</t>
  </si>
  <si>
    <t>省电子设计二等奖+2.5</t>
  </si>
  <si>
    <t>陈镒培</t>
  </si>
  <si>
    <t>202005100305</t>
  </si>
  <si>
    <t xml:space="preserve">院级优秀志愿者 </t>
  </si>
  <si>
    <t>信息就协部门副部B+0.75*1.2</t>
  </si>
  <si>
    <t>于露</t>
  </si>
  <si>
    <t>202005100219</t>
  </si>
  <si>
    <t>运河杯立项（运河杯立项不加分）</t>
  </si>
  <si>
    <t>团支书连任B+1*1.2</t>
  </si>
  <si>
    <t>校羽毛球队队员+1</t>
  </si>
  <si>
    <t>省女子团体第二+0.5  校女子单打.2第三+0.6  校新生赛混双第三+0.3  院羽毛球团体第一+0.3  大院赛团体第六+0.2 ；校4*400第四+0.2</t>
  </si>
  <si>
    <t>刘诗雅</t>
  </si>
  <si>
    <t>202005100409</t>
  </si>
  <si>
    <t>信息微记者团副部A+1*1.2</t>
  </si>
  <si>
    <t>方露欣</t>
  </si>
  <si>
    <t>202005100204</t>
  </si>
  <si>
    <t>闻鑫艳</t>
  </si>
  <si>
    <t>202005100216</t>
  </si>
  <si>
    <t>叶树远</t>
  </si>
  <si>
    <t>202006010528</t>
  </si>
  <si>
    <t>钟翊</t>
  </si>
  <si>
    <t>202005100423</t>
  </si>
  <si>
    <t>莫全铧</t>
  </si>
  <si>
    <t>202005100315</t>
  </si>
  <si>
    <t>滕奕飞</t>
  </si>
  <si>
    <t>202005100213</t>
  </si>
  <si>
    <t>信息志协副部B+0.75*1.2</t>
  </si>
  <si>
    <t>信息志协副部A+1*1.2</t>
  </si>
  <si>
    <t>廖骏源</t>
  </si>
  <si>
    <t>202005100408</t>
  </si>
  <si>
    <t>校智能车一等奖+1</t>
  </si>
  <si>
    <t>信息体育部部长A+1.25*1.2 文体委员B+0.5*0.2</t>
  </si>
  <si>
    <t>雒利伟</t>
  </si>
  <si>
    <t>202005100411</t>
  </si>
  <si>
    <t>陈正昂</t>
  </si>
  <si>
    <t>202005100306</t>
  </si>
  <si>
    <t>费琦</t>
  </si>
  <si>
    <t>202005100402</t>
  </si>
  <si>
    <t>赵志嘉</t>
  </si>
  <si>
    <t>202003160122</t>
  </si>
  <si>
    <t>董瑜杰</t>
  </si>
  <si>
    <t>202005100307</t>
  </si>
  <si>
    <t>李鸣驰</t>
  </si>
  <si>
    <t>202005100311</t>
  </si>
  <si>
    <t>李嘉琪</t>
  </si>
  <si>
    <t>202005100310</t>
  </si>
  <si>
    <t>楼聪</t>
  </si>
  <si>
    <t>202006010313</t>
  </si>
  <si>
    <t>张笑</t>
  </si>
  <si>
    <t>202005100222</t>
  </si>
  <si>
    <t>武浩鑫</t>
  </si>
  <si>
    <t>202005100323</t>
  </si>
  <si>
    <t>赵成龙</t>
  </si>
  <si>
    <t>202005100223</t>
  </si>
  <si>
    <t>唐晨</t>
  </si>
  <si>
    <t>202005100212</t>
  </si>
  <si>
    <t>信息微记者团干事C+0.25</t>
  </si>
  <si>
    <t>张纪元</t>
  </si>
  <si>
    <t>201906060721</t>
  </si>
  <si>
    <t>陈玉斌</t>
  </si>
  <si>
    <t>202005100401</t>
  </si>
  <si>
    <t>屠育闻</t>
  </si>
  <si>
    <t>202005100214</t>
  </si>
  <si>
    <t>信息就协部门干事B+0.5</t>
  </si>
  <si>
    <t>2020电子信息工程01</t>
  </si>
  <si>
    <t>王琮壹</t>
  </si>
  <si>
    <t>202005110119</t>
  </si>
  <si>
    <t>全国大学生电子设计竞赛竞赛省三等奖+2</t>
  </si>
  <si>
    <t>校创新创业立项学生三作+0.1</t>
  </si>
  <si>
    <t>自动化学会特等奖队员+0.75 校级重点团队队长+0.3</t>
  </si>
  <si>
    <t>王叔特</t>
  </si>
  <si>
    <t>202005110120</t>
  </si>
  <si>
    <t>吴孟泽</t>
  </si>
  <si>
    <t>202005110620</t>
  </si>
  <si>
    <t>0.3（CET6本学年未有新高成绩）</t>
  </si>
  <si>
    <t>余冰</t>
  </si>
  <si>
    <t>202005110621</t>
  </si>
  <si>
    <t>谭奋鑫</t>
  </si>
  <si>
    <t>201906060313</t>
  </si>
  <si>
    <t>秦浩浩</t>
  </si>
  <si>
    <t>202005110116</t>
  </si>
  <si>
    <t>申屠杭超</t>
  </si>
  <si>
    <t>202005110117</t>
  </si>
  <si>
    <t>宋其豪</t>
  </si>
  <si>
    <t>202005110118</t>
  </si>
  <si>
    <t>蔡建德</t>
  </si>
  <si>
    <t>202005110601</t>
  </si>
  <si>
    <t>林秀豪</t>
  </si>
  <si>
    <t>202005110611</t>
  </si>
  <si>
    <t>0.3（CET6需补交历年成绩列表）</t>
  </si>
  <si>
    <t>卢安杰</t>
  </si>
  <si>
    <t>202005110613</t>
  </si>
  <si>
    <t>马嘉宁</t>
  </si>
  <si>
    <t>202005110614</t>
  </si>
  <si>
    <t>李济臻</t>
  </si>
  <si>
    <t>201906060109</t>
  </si>
  <si>
    <t>程曦</t>
  </si>
  <si>
    <t>202005110101</t>
  </si>
  <si>
    <t>夺机华</t>
  </si>
  <si>
    <t>202005110102</t>
  </si>
  <si>
    <t>高俊男</t>
  </si>
  <si>
    <t>202005110103</t>
  </si>
  <si>
    <t>臧凌昂</t>
  </si>
  <si>
    <t>201906061627</t>
  </si>
  <si>
    <t>方银浩</t>
  </si>
  <si>
    <t>202005110605</t>
  </si>
  <si>
    <t>智能车竞赛全国一等奖+6</t>
  </si>
  <si>
    <t>方正</t>
  </si>
  <si>
    <t>202005110606</t>
  </si>
  <si>
    <t>胡景信</t>
  </si>
  <si>
    <t>202005110608</t>
  </si>
  <si>
    <t xml:space="preserve"> 院级优秀团员0.25*0.8</t>
  </si>
  <si>
    <t>唐军</t>
  </si>
  <si>
    <t>202005110616</t>
  </si>
  <si>
    <t>王凯迪</t>
  </si>
  <si>
    <t>202005110619</t>
  </si>
  <si>
    <t>周杨河</t>
  </si>
  <si>
    <t>202005110628</t>
  </si>
  <si>
    <t>信息青马副部B+0.75*1.2</t>
  </si>
  <si>
    <t>周正扬</t>
  </si>
  <si>
    <t>202005110629</t>
  </si>
  <si>
    <t>浙江省大学生高等数学竞赛三等奖+0.4</t>
  </si>
  <si>
    <t>张万超</t>
  </si>
  <si>
    <t>202005080329</t>
  </si>
  <si>
    <t>刘玲</t>
  </si>
  <si>
    <t>201906060309</t>
  </si>
  <si>
    <t>吴兆梦</t>
  </si>
  <si>
    <t>202005110121</t>
  </si>
  <si>
    <t>全国大学生高数竞赛三等奖+0.8</t>
  </si>
  <si>
    <t>信息就协部长A+1.25 心理委员B+0.5*0.2</t>
  </si>
  <si>
    <t>王璨</t>
  </si>
  <si>
    <t>202005110617</t>
  </si>
  <si>
    <t>浙江省大学生物理创新（理论）竞赛三等奖+0.4</t>
  </si>
  <si>
    <t>班长B+1*1.2 浙江工业大学电子协会会长A+1*0.2</t>
  </si>
  <si>
    <t>班长B+1*1.2  浙江工业大学电子协会会长A+1*0.2</t>
  </si>
  <si>
    <t>2020电子信息工程02</t>
  </si>
  <si>
    <t>蒋昭瑜</t>
  </si>
  <si>
    <t>202005110413</t>
  </si>
  <si>
    <t>姚栋</t>
  </si>
  <si>
    <t>201906061429</t>
  </si>
  <si>
    <t>王祺钰</t>
  </si>
  <si>
    <t>201906060520</t>
  </si>
  <si>
    <t>冯鑫泉</t>
  </si>
  <si>
    <t>201906060704</t>
  </si>
  <si>
    <t>钟德海</t>
  </si>
  <si>
    <t>201806061129</t>
  </si>
  <si>
    <t>蔡昊楠</t>
  </si>
  <si>
    <t>202005110201</t>
  </si>
  <si>
    <t>张伊帆</t>
  </si>
  <si>
    <t>201806061026</t>
  </si>
  <si>
    <t>刘文涛</t>
  </si>
  <si>
    <t>202005110212</t>
  </si>
  <si>
    <t>电子设计竞赛省三+2</t>
  </si>
  <si>
    <t>班长A+1.25</t>
  </si>
  <si>
    <t>银江杯团体第四+0.1</t>
  </si>
  <si>
    <t>楼震昊</t>
  </si>
  <si>
    <t>202005110213</t>
  </si>
  <si>
    <t>0.2（普通话）+0.3（CET6）</t>
  </si>
  <si>
    <t>校级创新创业立项二作+0.1</t>
  </si>
  <si>
    <t>团支书A+1.25</t>
  </si>
  <si>
    <t>吕森禄</t>
  </si>
  <si>
    <t>202005110214</t>
  </si>
  <si>
    <t>周奕豪</t>
  </si>
  <si>
    <t>202005110229</t>
  </si>
  <si>
    <t>李建康</t>
  </si>
  <si>
    <t>202005110207</t>
  </si>
  <si>
    <t>全国大学生高数竞赛优胜奖+0.3；电子设计竞赛省三+2</t>
  </si>
  <si>
    <t>林家毅</t>
  </si>
  <si>
    <t>202005110208</t>
  </si>
  <si>
    <t>林旭东</t>
  </si>
  <si>
    <t>202005110210</t>
  </si>
  <si>
    <t>张云驰</t>
  </si>
  <si>
    <t>202005110327</t>
  </si>
  <si>
    <t>楼层长A+1</t>
  </si>
  <si>
    <t>楼层长B+0.75</t>
  </si>
  <si>
    <t>荆傲</t>
  </si>
  <si>
    <t>202005110508</t>
  </si>
  <si>
    <t>林昊</t>
  </si>
  <si>
    <t>202005110514</t>
  </si>
  <si>
    <t>信息广宣部干事B+0.5 文体委员B+0.5*0.2</t>
  </si>
  <si>
    <t>信息广宣部干事B+0.5 文体委员A+0.75*0.2</t>
  </si>
  <si>
    <t>张瑞</t>
  </si>
  <si>
    <t>202005110526</t>
  </si>
  <si>
    <t>陶琪杰</t>
  </si>
  <si>
    <t>202005110218</t>
  </si>
  <si>
    <t>王金鹏</t>
  </si>
  <si>
    <t>202005110220</t>
  </si>
  <si>
    <t>陶亮</t>
  </si>
  <si>
    <t>202005110420</t>
  </si>
  <si>
    <t>吴东升</t>
  </si>
  <si>
    <t>202005110423</t>
  </si>
  <si>
    <t>星星索艺术团办公室部长A+1</t>
  </si>
  <si>
    <t>明廷海</t>
  </si>
  <si>
    <t>202001030113</t>
  </si>
  <si>
    <t>全国大学生数学竞赛（非数学类）三等奖+0.8 浙江省大学生物理创新（理论）竞赛三等奖+0.4</t>
  </si>
  <si>
    <t>黄俊霖</t>
  </si>
  <si>
    <t>202005070506</t>
  </si>
  <si>
    <t>0.2（CET4）</t>
  </si>
  <si>
    <t>银江杯院团体赛季军+0.2 班歌赛+0.1</t>
  </si>
  <si>
    <t>陈敬阳</t>
  </si>
  <si>
    <t>202005130402</t>
  </si>
  <si>
    <t>崔金文</t>
  </si>
  <si>
    <t>202005130404</t>
  </si>
  <si>
    <t>李冠宏</t>
  </si>
  <si>
    <t>202005490310</t>
  </si>
  <si>
    <t>姜泽棋</t>
  </si>
  <si>
    <t>202005130609</t>
  </si>
  <si>
    <t>黄燕英</t>
  </si>
  <si>
    <t>202005110204</t>
  </si>
  <si>
    <t>团队考核或表彰分数</t>
  </si>
  <si>
    <t>2020通信工程01</t>
  </si>
  <si>
    <t>杨圣卓</t>
  </si>
  <si>
    <t>201906030325</t>
  </si>
  <si>
    <t>省级智能车竞赛三等奖+2、全国大学生数学竞赛三等奖+0.8、浙江省物理竞赛省级二等奖+0.6 ；电子设计竞赛省二+2.5</t>
  </si>
  <si>
    <t>院级示范团支部主要负责人+0.1</t>
  </si>
  <si>
    <t>院十佳歌手+0.2</t>
  </si>
  <si>
    <t>单凌霄</t>
  </si>
  <si>
    <t>202005110303</t>
  </si>
  <si>
    <t>0.3（CET6（需补交历年成绩截图））</t>
  </si>
  <si>
    <t>智能车省三+2；电子设计省三+2</t>
  </si>
  <si>
    <t>创客联盟屏峰项目发展中心部长A+1</t>
  </si>
  <si>
    <t>董哲洋</t>
  </si>
  <si>
    <t>202005110304</t>
  </si>
  <si>
    <t>胡欢清</t>
  </si>
  <si>
    <t>202005110306</t>
  </si>
  <si>
    <t>李烁</t>
  </si>
  <si>
    <t>202005110312</t>
  </si>
  <si>
    <t>罗森</t>
  </si>
  <si>
    <t>202005110313</t>
  </si>
  <si>
    <t>0.3（计算机）+0.2（CET4需补交历年成绩列表）</t>
  </si>
  <si>
    <t>彭泽楷</t>
  </si>
  <si>
    <t>202005110314</t>
  </si>
  <si>
    <t>苏海锋</t>
  </si>
  <si>
    <t>202005110315</t>
  </si>
  <si>
    <t>创客联盟新媒体部长A+1</t>
  </si>
  <si>
    <t>魏嘉祺</t>
  </si>
  <si>
    <t>202005110316</t>
  </si>
  <si>
    <t>缺少普通话证书</t>
  </si>
  <si>
    <t>智能车校赛 校三等奖+0.4、2021年全国大学生高数竞赛工科类二等奖+1、年浙江省大学生物理竞赛三等奖0.4；</t>
  </si>
  <si>
    <t>温道理</t>
  </si>
  <si>
    <t>202005110317</t>
  </si>
  <si>
    <t>吴浩</t>
  </si>
  <si>
    <t>202005110318</t>
  </si>
  <si>
    <t>张皓翔</t>
  </si>
  <si>
    <t>202005110323</t>
  </si>
  <si>
    <t>智能车省赛三等奖+2 电子设计大赛省三+2</t>
  </si>
  <si>
    <t>信息新闻中心部长连任A+1.25*1.2</t>
  </si>
  <si>
    <t>银江杯二等奖+0.5；科技文化节三等奖+0.4</t>
  </si>
  <si>
    <t>胡希文</t>
  </si>
  <si>
    <t>201906022202</t>
  </si>
  <si>
    <t>黄俊凯</t>
  </si>
  <si>
    <t>202005110308</t>
  </si>
  <si>
    <t>张卫云</t>
  </si>
  <si>
    <t>202005110325</t>
  </si>
  <si>
    <t>信息外联部部长A+1.25 心理委员B+0.5*0.2</t>
  </si>
  <si>
    <t>信息外联部部长A+1.25</t>
  </si>
  <si>
    <t>张展豪</t>
  </si>
  <si>
    <t>202005110328</t>
  </si>
  <si>
    <t>陈柱君</t>
  </si>
  <si>
    <t>202005110603</t>
  </si>
  <si>
    <t>李植渝</t>
  </si>
  <si>
    <t>202005110609</t>
  </si>
  <si>
    <t>莫柯楠</t>
  </si>
  <si>
    <t>202005110615</t>
  </si>
  <si>
    <t>李恩才</t>
  </si>
  <si>
    <t>202005110310</t>
  </si>
  <si>
    <t>李佳伟</t>
  </si>
  <si>
    <t>202005110311</t>
  </si>
  <si>
    <t>朱力</t>
  </si>
  <si>
    <t>202005110329</t>
  </si>
  <si>
    <t>0.3（CET6）+0.2（普通话）+0.3（计算机）</t>
  </si>
  <si>
    <t>智能车竞赛校三等奖+0.4、国大学生数学竞赛(非数学类)一等奖+1.2  省挑战杯二等奖提国二第6+2.4 物理理论竞赛一等奖+1；</t>
  </si>
  <si>
    <t>资助委员A+0.75*0.2 校公寓东2层长A+1*1.2</t>
  </si>
  <si>
    <t>资助委员B+0.5*0.2 校公寓东2层长B+0.75*1.2</t>
  </si>
  <si>
    <t>校征文比赛二等奖+0.8校摄影比赛三等奖+0.6校短视频三等奖+0.6  校五子棋第五+0.4；校五子棋团体第7+0.2；院文体比赛二等奖+0.5；</t>
  </si>
  <si>
    <t>姜梓琛</t>
  </si>
  <si>
    <t>201906061105</t>
  </si>
  <si>
    <t>宋奕男</t>
  </si>
  <si>
    <t>201906061423</t>
  </si>
  <si>
    <t>杜金科</t>
  </si>
  <si>
    <t>201906062205</t>
  </si>
  <si>
    <t>谢羽</t>
  </si>
  <si>
    <t>202005690719</t>
  </si>
  <si>
    <t>电子设计大赛省三+2</t>
  </si>
  <si>
    <t>李伟帅</t>
  </si>
  <si>
    <t>202005490510</t>
  </si>
  <si>
    <r>
      <rPr>
        <sz val="10"/>
        <color rgb="FF000000"/>
        <rFont val="宋体"/>
        <family val="3"/>
        <charset val="134"/>
      </rPr>
      <t>生活委员B+0.5</t>
    </r>
    <r>
      <rPr>
        <sz val="10"/>
        <color rgb="FFFF0000"/>
        <rFont val="宋体"/>
        <family val="3"/>
        <charset val="134"/>
      </rPr>
      <t xml:space="preserve"> </t>
    </r>
    <r>
      <rPr>
        <sz val="10"/>
        <color rgb="FF000000"/>
        <rFont val="宋体"/>
        <family val="3"/>
        <charset val="134"/>
      </rPr>
      <t>党员之家事务部干事B+0.5*0.2</t>
    </r>
  </si>
  <si>
    <t>生活委员A+0.75 党员之家事务部干事B+0.5*0.2</t>
  </si>
  <si>
    <t>祁星宇</t>
  </si>
  <si>
    <t>202006010418</t>
  </si>
  <si>
    <t>何海洋</t>
  </si>
  <si>
    <t>202005490506</t>
  </si>
  <si>
    <t>周启涵</t>
  </si>
  <si>
    <t>202005720136</t>
  </si>
  <si>
    <t>胡永杰</t>
  </si>
  <si>
    <t>202005490206</t>
  </si>
  <si>
    <t>吴晨宇</t>
  </si>
  <si>
    <t>202005490422</t>
  </si>
  <si>
    <t>全国智能汽车竞赛一等奖+6</t>
  </si>
  <si>
    <t>程梦帆</t>
  </si>
  <si>
    <t>202005110302</t>
  </si>
  <si>
    <t>信息外联部副部A+1</t>
  </si>
  <si>
    <t>谢昕怡</t>
  </si>
  <si>
    <t>202005110320</t>
  </si>
  <si>
    <t>陈稀瑜</t>
  </si>
  <si>
    <t>202005110602</t>
  </si>
  <si>
    <t>信息新闻中心相关负责人B+0.75</t>
  </si>
  <si>
    <t>银江杯三等奖+0.2</t>
  </si>
  <si>
    <t>刘梦瑶</t>
  </si>
  <si>
    <t>202005110612</t>
  </si>
  <si>
    <t>信息办公室相关负责人A+1</t>
  </si>
  <si>
    <t>胡倩倩</t>
  </si>
  <si>
    <t>202005110307</t>
  </si>
  <si>
    <t>全国大学生数学竞赛（非数学类）三等奖+0.8；</t>
  </si>
  <si>
    <t>科技文化节三等（无证明材料）</t>
  </si>
  <si>
    <t>2020通信工程02</t>
  </si>
  <si>
    <t>华飞扬</t>
  </si>
  <si>
    <t>202005110107</t>
  </si>
  <si>
    <t>全国大学生电子设计竞赛竞赛省三等奖+2、2022年校级大学生智能车竞赛三等奖+0.4</t>
  </si>
  <si>
    <t>信息志协部长A+1.25*1.2</t>
  </si>
  <si>
    <t>校级优秀示范团支部+0.2*0.5</t>
  </si>
  <si>
    <t>乒乓球院队</t>
  </si>
  <si>
    <t>班歌赛+0.1、校乒乓球团体第一+0.5</t>
  </si>
  <si>
    <t>项云鹏</t>
  </si>
  <si>
    <t>202005110123</t>
  </si>
  <si>
    <t>团副总支A+1.25</t>
  </si>
  <si>
    <t>省木球男子双打第六+0.25 省木球男子个人第五0.5 省男子团体第一+0.6</t>
  </si>
  <si>
    <t>周树锦</t>
  </si>
  <si>
    <t>202005110127</t>
  </si>
  <si>
    <t>丁佳雨</t>
  </si>
  <si>
    <t>202005110403</t>
  </si>
  <si>
    <t>0.3（CET6（本学年无新高成绩））+0.3（计算机）</t>
  </si>
  <si>
    <t>2022年校智能车竞赛选拔赛二等奖+0.6；电赛省二+2；健行论坛三等奖+0.1；高数省一+0.8</t>
  </si>
  <si>
    <t>班歌赛+0.1、科技文化节二等奖+0.25</t>
  </si>
  <si>
    <t>范轩睿</t>
  </si>
  <si>
    <t>202005110404</t>
  </si>
  <si>
    <t>浙江省高数省一+0.8</t>
  </si>
  <si>
    <t>冯武鑫</t>
  </si>
  <si>
    <t>202005110405</t>
  </si>
  <si>
    <t xml:space="preserve">2022年国智能车竞赛二等奖+4 电子设计大赛省二+2.5 </t>
  </si>
  <si>
    <t>班歌赛+0.1；科技文化节二等奖+0.25</t>
  </si>
  <si>
    <t>郭铖豪</t>
  </si>
  <si>
    <t>202005110406</t>
  </si>
  <si>
    <t>黄喆</t>
  </si>
  <si>
    <t>202005110411</t>
  </si>
  <si>
    <t>团支书B连任+1*1.2</t>
  </si>
  <si>
    <t>团支书A+1.25*1.2</t>
  </si>
  <si>
    <t>李柄谖</t>
  </si>
  <si>
    <t>202005110414</t>
  </si>
  <si>
    <t>软著第二作者（有导师）+0.15*0.9 专利受理第二作者（有导师）0.5*0.9</t>
  </si>
  <si>
    <t>杨卓</t>
  </si>
  <si>
    <t>202005110425</t>
  </si>
  <si>
    <t>班长B+1*1.2 信息新闻中心相关负责人A+1*0.2</t>
  </si>
  <si>
    <t>通信2002班班长A+1.25*1.2 新闻中心相关负责人A+1*0.2</t>
  </si>
  <si>
    <t>院优秀团干+0.25；校级优秀学生干部+0.5；院级优秀部门成员+0.05</t>
  </si>
  <si>
    <t>校级优秀示范团支部负责人</t>
  </si>
  <si>
    <t>足球院队</t>
  </si>
  <si>
    <t>校足球第五+0.2；校引体向上团体第7+0.2</t>
  </si>
  <si>
    <t>班歌赛+0.1、银江杯二等奖+0.5</t>
  </si>
  <si>
    <t>周阳</t>
  </si>
  <si>
    <t>202005110427</t>
  </si>
  <si>
    <t>健行学术论坛三等奖+0.1</t>
  </si>
  <si>
    <t>校创立项第三作者</t>
  </si>
  <si>
    <t>信息微记者团副部A+0.75*1.2 资助委员A+0.75*0.2</t>
  </si>
  <si>
    <t>信息微记者团副部A+0.75*1.2 资助委员B+0.5*0.2</t>
  </si>
  <si>
    <t>龚逸超</t>
  </si>
  <si>
    <t>202005110105</t>
  </si>
  <si>
    <t>胡文涛</t>
  </si>
  <si>
    <t>202005110106</t>
  </si>
  <si>
    <t>陈宇鑫</t>
  </si>
  <si>
    <t>202005110401</t>
  </si>
  <si>
    <t>邓其坤</t>
  </si>
  <si>
    <t>202005110402</t>
  </si>
  <si>
    <t>郭健</t>
  </si>
  <si>
    <t>202005110407</t>
  </si>
  <si>
    <t>胡佳瑶</t>
  </si>
  <si>
    <t>202005110409</t>
  </si>
  <si>
    <t>李鑫</t>
  </si>
  <si>
    <t>202005110112</t>
  </si>
  <si>
    <t>信息志协干事A+0.75</t>
  </si>
  <si>
    <t>王卓成</t>
  </si>
  <si>
    <t>201906061121</t>
  </si>
  <si>
    <t>王劲涛</t>
  </si>
  <si>
    <t>202005110421</t>
  </si>
  <si>
    <t>王璇</t>
  </si>
  <si>
    <t>202005110422</t>
  </si>
  <si>
    <t>张文杰</t>
  </si>
  <si>
    <t>202005030725</t>
  </si>
  <si>
    <t>罗敏哲</t>
  </si>
  <si>
    <t>202005110415</t>
  </si>
  <si>
    <t>校级通报表扬3次</t>
  </si>
  <si>
    <t>0.2（CET4需补交历年成绩列表）</t>
  </si>
  <si>
    <t>智能车国二+4</t>
  </si>
  <si>
    <t>实用新型专利二作授权无导师+0.3</t>
  </si>
  <si>
    <t>校重点实践团队队长+0.3</t>
  </si>
  <si>
    <t>精弘网络视觉影像部副部长B+0.75*1.2 学习委员A+0.75*0.2</t>
  </si>
  <si>
    <t>班歌赛+0.1  院摄影优秀奖+0.1 银江杯一等奖+0.6  校短视频二等奖+0.8*2</t>
  </si>
  <si>
    <t>马逸</t>
  </si>
  <si>
    <t>202005110416</t>
  </si>
  <si>
    <t>沈铭</t>
  </si>
  <si>
    <t>202005110418</t>
  </si>
  <si>
    <t>红十字会人事内务中心主要负责人B+0.75</t>
  </si>
  <si>
    <t>红十字会人事内务中心主要负责人A+1</t>
  </si>
  <si>
    <t>沈天宇</t>
  </si>
  <si>
    <t>202005110419</t>
  </si>
  <si>
    <t>曹高缘</t>
  </si>
  <si>
    <t>202005130502</t>
  </si>
  <si>
    <t>0.3（CET6本学年无新高成绩）</t>
  </si>
  <si>
    <t>张臻涛</t>
  </si>
  <si>
    <t>202005490122</t>
  </si>
  <si>
    <t>国大学生数学竞赛(非数学类)二等奖+1</t>
  </si>
  <si>
    <t>王传化</t>
  </si>
  <si>
    <t>202005130218</t>
  </si>
  <si>
    <t>陈旭光</t>
  </si>
  <si>
    <t>202005130601</t>
  </si>
  <si>
    <t>2021年全国大学生高数竞赛二等奖+1</t>
  </si>
  <si>
    <t>葛江东</t>
  </si>
  <si>
    <t>202005070308</t>
  </si>
  <si>
    <t>0.2（普通话）+0.3（CET6本学年无新高成绩）</t>
  </si>
  <si>
    <t>运河杯结题第二作者+0.1</t>
  </si>
  <si>
    <t>乔宇欣</t>
  </si>
  <si>
    <t>202005110417</t>
  </si>
  <si>
    <t>卓思琴</t>
  </si>
  <si>
    <t>202005110429</t>
  </si>
  <si>
    <t>浙江工业大学大学生数学建模竞赛一等奖+1；</t>
  </si>
  <si>
    <t>班歌赛+0.1 院科技文化节二等奖+0.25</t>
  </si>
  <si>
    <t>杨敏艺</t>
  </si>
  <si>
    <t>201906021920</t>
  </si>
  <si>
    <t>浙江省大学生物理竞赛三等奖+0.4、2022年校智能车竞赛选拔赛二等奖+0.6；电赛省三+2</t>
  </si>
  <si>
    <t>校大学生创新创业项目立项 第三作者+0.1</t>
  </si>
  <si>
    <t>信息e之蓝副部B+0.75 文体委员B+0.5*0.2</t>
  </si>
  <si>
    <t>信息e之蓝副部A+1 文体委员+0.75*0.2</t>
  </si>
  <si>
    <t>杨燕玲</t>
  </si>
  <si>
    <t>201906021921</t>
  </si>
  <si>
    <t>0（CET6缺证书和历年成绩列表）</t>
  </si>
  <si>
    <t>智能车校赛二等+0.6</t>
  </si>
  <si>
    <t>校大学生创新创业项目立项 第二作者+0.1</t>
  </si>
  <si>
    <t>心理委员B+0.5*0.2 信息e之蓝副部B+0.75</t>
  </si>
  <si>
    <t>心理委员A+0.75*0.2 信息e之蓝副部B+0.75</t>
  </si>
  <si>
    <t>班歌赛+0.1  科技文化节二等奖+0.25；院十佳歌手+0.2</t>
  </si>
  <si>
    <t>夏从琴</t>
  </si>
  <si>
    <t>202005110122</t>
  </si>
  <si>
    <t xml:space="preserve">班歌赛+0.1  院科技文化节二等奖（队长）+0.5 院春日来信比赛三等奖+0.4 </t>
  </si>
  <si>
    <t>赵文倩</t>
  </si>
  <si>
    <t>202005110126</t>
  </si>
  <si>
    <t>2022年校智能车竞赛选拔赛二等奖+0.6</t>
  </si>
  <si>
    <r>
      <rPr>
        <sz val="10"/>
        <color rgb="FF000000"/>
        <rFont val="宋体"/>
        <family val="3"/>
        <charset val="134"/>
      </rPr>
      <t>信息科技部部长A+1*1.2</t>
    </r>
    <r>
      <rPr>
        <sz val="10"/>
        <color rgb="FFFF0000"/>
        <rFont val="宋体"/>
        <family val="3"/>
        <charset val="134"/>
      </rPr>
      <t xml:space="preserve"> </t>
    </r>
    <r>
      <rPr>
        <sz val="10"/>
        <color rgb="FF000000"/>
        <rFont val="宋体"/>
        <family val="3"/>
        <charset val="134"/>
      </rPr>
      <t>勤工助学活动部负责人助理B+0.5*0.2</t>
    </r>
  </si>
  <si>
    <r>
      <rPr>
        <sz val="10"/>
        <color rgb="FF000000"/>
        <rFont val="宋体"/>
        <family val="3"/>
        <charset val="134"/>
      </rPr>
      <t>信息科技部部长A+1*1.2</t>
    </r>
    <r>
      <rPr>
        <sz val="10"/>
        <color rgb="FFFF0000"/>
        <rFont val="宋体"/>
        <family val="3"/>
        <charset val="134"/>
      </rPr>
      <t xml:space="preserve"> </t>
    </r>
    <r>
      <rPr>
        <sz val="10"/>
        <color rgb="FF000000"/>
        <rFont val="宋体"/>
        <family val="3"/>
        <charset val="134"/>
      </rPr>
      <t>勤工助学活动部负责人助理A+0.75*0.2</t>
    </r>
  </si>
  <si>
    <t>班歌赛+0.1 院科技文化节二等奖（队长）+0.5</t>
  </si>
  <si>
    <t>2020通信工程03</t>
  </si>
  <si>
    <t>于庚洋</t>
  </si>
  <si>
    <t>202005110226</t>
  </si>
  <si>
    <t>赵学洋</t>
  </si>
  <si>
    <t>202005110228</t>
  </si>
  <si>
    <t>刘盛奇</t>
  </si>
  <si>
    <t>202005110515</t>
  </si>
  <si>
    <t>刘伟</t>
  </si>
  <si>
    <t>202005110516</t>
  </si>
  <si>
    <t>青年马克思主义分校副部长B+0.75</t>
  </si>
  <si>
    <t>均无证明材料</t>
  </si>
  <si>
    <t>沈济帆</t>
  </si>
  <si>
    <t>202005110518</t>
  </si>
  <si>
    <t>信息新闻中心副部A+1</t>
  </si>
  <si>
    <t>校接力团体第五+0.2</t>
  </si>
  <si>
    <t>汤昕宇</t>
  </si>
  <si>
    <t>202005110519</t>
  </si>
  <si>
    <t>陈道华</t>
  </si>
  <si>
    <t>202005110501</t>
  </si>
  <si>
    <t>智能车校赛一等奖+1</t>
  </si>
  <si>
    <t>校优秀实践团队队员+0.25</t>
  </si>
  <si>
    <t>班长A+1.25 信息团学会组织部相关负责人B+0.75*0.2</t>
  </si>
  <si>
    <t>信息组织部相关负责人C+0.5</t>
  </si>
  <si>
    <t>陈新</t>
  </si>
  <si>
    <t>202005110503</t>
  </si>
  <si>
    <t>全国大学生高数竞赛一等奖+1.2</t>
  </si>
  <si>
    <t>A类期刊有导师二作2*0.9</t>
  </si>
  <si>
    <t>电子协会朝晖负责人A+1</t>
  </si>
  <si>
    <t>李樟</t>
  </si>
  <si>
    <t>202005110512</t>
  </si>
  <si>
    <t>陶奕龙</t>
  </si>
  <si>
    <t>202005110520</t>
  </si>
  <si>
    <t>翁庭威</t>
  </si>
  <si>
    <t>202005110522</t>
  </si>
  <si>
    <t>吴启航</t>
  </si>
  <si>
    <t>202005110523</t>
  </si>
  <si>
    <t>信息组织部干事B+0.5</t>
  </si>
  <si>
    <t>马维基</t>
  </si>
  <si>
    <t>202005110215</t>
  </si>
  <si>
    <t>任聪</t>
  </si>
  <si>
    <t>202005110217</t>
  </si>
  <si>
    <t>浙江省高数省三+0.4</t>
  </si>
  <si>
    <t>李星熠</t>
  </si>
  <si>
    <t>202005110511</t>
  </si>
  <si>
    <t>姚家铖</t>
  </si>
  <si>
    <t>202005110524</t>
  </si>
  <si>
    <t>姚璇</t>
  </si>
  <si>
    <t>202005110525</t>
  </si>
  <si>
    <t>周壬骅</t>
  </si>
  <si>
    <t>202005110528</t>
  </si>
  <si>
    <t>朱文轩</t>
  </si>
  <si>
    <t>202005110529</t>
  </si>
  <si>
    <t>冯洁宇</t>
  </si>
  <si>
    <t>202005110202</t>
  </si>
  <si>
    <t>葛云天</t>
  </si>
  <si>
    <t>202005110203</t>
  </si>
  <si>
    <t>金奕铭</t>
  </si>
  <si>
    <t>202005110205</t>
  </si>
  <si>
    <t>王宗韩</t>
  </si>
  <si>
    <t>202005110221</t>
  </si>
  <si>
    <t>纪方泽</t>
  </si>
  <si>
    <t>202005110507</t>
  </si>
  <si>
    <t>李嘉伟</t>
  </si>
  <si>
    <t>202005110509</t>
  </si>
  <si>
    <t>李帅</t>
  </si>
  <si>
    <t>202005110510</t>
  </si>
  <si>
    <t>智能车国二</t>
  </si>
  <si>
    <t>林孝威</t>
  </si>
  <si>
    <t>202005110209</t>
  </si>
  <si>
    <t>陈逸帆</t>
  </si>
  <si>
    <t>202005030703</t>
  </si>
  <si>
    <t>樊小铭</t>
  </si>
  <si>
    <t>202005031004</t>
  </si>
  <si>
    <t>2022年全国大学生高数竞赛优胜奖+0.3</t>
  </si>
  <si>
    <t>吕敬辉</t>
  </si>
  <si>
    <t>202005031115</t>
  </si>
  <si>
    <t>何晨</t>
  </si>
  <si>
    <t>202005110506</t>
  </si>
  <si>
    <t>高鹏</t>
  </si>
  <si>
    <t>202005030205</t>
  </si>
  <si>
    <t>浙江省物理理论创新竞赛二等奖+0.6；电子设计大赛省三+2</t>
  </si>
  <si>
    <t>院重点团队队员+0.1</t>
  </si>
  <si>
    <t xml:space="preserve">校五子棋团体赛第7（队长）+0.4 </t>
  </si>
  <si>
    <t>陈家妮</t>
  </si>
  <si>
    <t>202005110502</t>
  </si>
  <si>
    <t>学习委员+0.75</t>
  </si>
  <si>
    <t>罗心怡</t>
  </si>
  <si>
    <t>202005110517</t>
  </si>
  <si>
    <t>陈君涵</t>
  </si>
  <si>
    <t>202001030101</t>
  </si>
  <si>
    <t>全国大学生高数竞赛二等奖+1</t>
  </si>
  <si>
    <t>省大学生文化摄影团体二等奖+0.5</t>
  </si>
  <si>
    <t>雷杉杉</t>
  </si>
  <si>
    <t>202005110206</t>
  </si>
  <si>
    <t>汪嘉怡</t>
  </si>
  <si>
    <t>202005110219</t>
  </si>
  <si>
    <t>0.3(CET6)+0.3（计算机）</t>
  </si>
  <si>
    <t>校创立项第一作者</t>
  </si>
  <si>
    <t>院科技文化节一等奖+0.3</t>
  </si>
  <si>
    <t>谢欣怡</t>
  </si>
  <si>
    <t>202005110222</t>
  </si>
  <si>
    <t>2022年校级大学生智能车竞赛三等奖+0.4</t>
  </si>
  <si>
    <t>校级大学生创新创业项目立项 第一作者+0.2</t>
  </si>
  <si>
    <t>专利受理第一完成人（有导师）+1*0.9 EI论文第二作者（无导师）+1</t>
  </si>
  <si>
    <t>团总支A连任+1.75*1.2</t>
  </si>
  <si>
    <t>院科技文化节第一+0.3 校运动会排舞二等奖+0.4 院青春向党二等奖+0.25</t>
  </si>
  <si>
    <t>2020智能科学与技术01</t>
  </si>
  <si>
    <t>郎耀铭</t>
  </si>
  <si>
    <t>202005110309</t>
  </si>
  <si>
    <t>朱星翔</t>
  </si>
  <si>
    <t>202005110129</t>
  </si>
  <si>
    <t>徐迅</t>
  </si>
  <si>
    <t>202005110124</t>
  </si>
  <si>
    <t>浙江省大学生物理创新（理论）竞赛三等奖+0.4；</t>
  </si>
  <si>
    <t>信息科技部副部A+1*1.2</t>
  </si>
  <si>
    <t>卢律帆</t>
  </si>
  <si>
    <t>202005110115</t>
  </si>
  <si>
    <t>严俊豪</t>
  </si>
  <si>
    <t>202005110321</t>
  </si>
  <si>
    <t>大学生物理创新竞赛三等奖+0.4、全国大学生高数竞赛二等奖+1；智能车省三+2；电子设计竞赛省三+2</t>
  </si>
  <si>
    <t>信息科技部部长A+1.25*1.2</t>
  </si>
  <si>
    <t>余春学</t>
  </si>
  <si>
    <t>202005110322</t>
  </si>
  <si>
    <t>张颢苧</t>
  </si>
  <si>
    <t>202005110324</t>
  </si>
  <si>
    <t>徐可</t>
  </si>
  <si>
    <t>202005110224</t>
  </si>
  <si>
    <t>张腾达</t>
  </si>
  <si>
    <t>202005110227</t>
  </si>
  <si>
    <t>杨家鑫</t>
  </si>
  <si>
    <t>202005110424</t>
  </si>
  <si>
    <t>祝施源</t>
  </si>
  <si>
    <t>202005110428</t>
  </si>
  <si>
    <t>王浩霖</t>
  </si>
  <si>
    <t>202005110618</t>
  </si>
  <si>
    <t>张慧中</t>
  </si>
  <si>
    <t>202005110623</t>
  </si>
  <si>
    <t>张世杰</t>
  </si>
  <si>
    <t>202005110624</t>
  </si>
  <si>
    <t>全国大学生高数竞赛一等奖+1.2;大学生物理创新竞赛二等奖+0.6</t>
  </si>
  <si>
    <t>信息心联副部B+0.75</t>
  </si>
  <si>
    <t>章文奇</t>
  </si>
  <si>
    <t>202005110625</t>
  </si>
  <si>
    <t>全国大学生高数竞赛二等奖+1；智能车国一+6</t>
  </si>
  <si>
    <t>学习委员B+0.5*0.2 信息组织部干事B+0.5*1.2</t>
  </si>
  <si>
    <t>学习委员A+0.75*1.2 信息组织部干事B+0.5*0.2</t>
  </si>
  <si>
    <t>院科技文化节三等奖+0.2、班歌赛+0.1</t>
  </si>
  <si>
    <t>郑毅衡</t>
  </si>
  <si>
    <t>202005110626</t>
  </si>
  <si>
    <t>；智能车竞赛国一+6</t>
  </si>
  <si>
    <t>周祥锐</t>
  </si>
  <si>
    <t>202005110627</t>
  </si>
  <si>
    <t>班长B+1*0.2 团学智囊团部长A+1.25*1.2</t>
  </si>
  <si>
    <t>班长B+1*0.2 团学智囊团负责人A+1.25*1.2</t>
  </si>
  <si>
    <t>校优秀团员+0.5*0.8</t>
  </si>
  <si>
    <t>周涛</t>
  </si>
  <si>
    <t>202005110128</t>
  </si>
  <si>
    <t>张声铭</t>
  </si>
  <si>
    <t>202005110527</t>
  </si>
  <si>
    <t>张涵骁</t>
  </si>
  <si>
    <t>202005110622</t>
  </si>
  <si>
    <t>邹祥</t>
  </si>
  <si>
    <t>202005110630</t>
  </si>
  <si>
    <t>智能车竞赛国一+6</t>
  </si>
  <si>
    <t>信息青马副部B+0.75*0.2 团支书B+1</t>
  </si>
  <si>
    <t>葛鹏杰</t>
  </si>
  <si>
    <t>202005110104</t>
  </si>
  <si>
    <t>信息体育部副部A+A+1*1.2</t>
  </si>
  <si>
    <t>信息体育部副部A+1*1.2</t>
  </si>
  <si>
    <t>黄煜天</t>
  </si>
  <si>
    <t>202005110108</t>
  </si>
  <si>
    <t>信息文艺部副部A+1*0.2 副团总支A+1.25*1.2</t>
  </si>
  <si>
    <t>赵瑞</t>
  </si>
  <si>
    <t>202005110125</t>
  </si>
  <si>
    <t>林明庆</t>
  </si>
  <si>
    <t>202005110610</t>
  </si>
  <si>
    <t>赖俊豪</t>
  </si>
  <si>
    <t>202005110111</t>
  </si>
  <si>
    <t>林鑫豪</t>
  </si>
  <si>
    <t>202005110113</t>
  </si>
  <si>
    <t>刘抒扬</t>
  </si>
  <si>
    <t>202005110114</t>
  </si>
  <si>
    <t>鲍宏毅</t>
  </si>
  <si>
    <t>202005110301</t>
  </si>
  <si>
    <t>智能车省三+2；电设省三+2</t>
  </si>
  <si>
    <t>院级社会实践先进个人+0.25</t>
  </si>
  <si>
    <t xml:space="preserve"> 信息青马部长+1.25*1.2</t>
  </si>
  <si>
    <t>信息青马部长+1.25*1.2</t>
  </si>
  <si>
    <t>何延鹏</t>
  </si>
  <si>
    <t>202005110408</t>
  </si>
  <si>
    <t>胡一驰</t>
  </si>
  <si>
    <t>202005110410</t>
  </si>
  <si>
    <t>龚旭</t>
  </si>
  <si>
    <t>202005110505</t>
  </si>
  <si>
    <t>唐辉</t>
  </si>
  <si>
    <t>201906062516</t>
  </si>
  <si>
    <t>大学生物理创新竞赛三等奖0.4</t>
  </si>
  <si>
    <t>校级国家大学生创新创业项目立项 第二作者+0.1</t>
  </si>
  <si>
    <t>范家瑞</t>
  </si>
  <si>
    <t>202005690401</t>
  </si>
  <si>
    <t>杨坤霖</t>
  </si>
  <si>
    <t>202005070125</t>
  </si>
  <si>
    <t>校大学生创新创业项目立项 第一作者+0.2</t>
  </si>
  <si>
    <t>东九楼层长B+0.75</t>
  </si>
  <si>
    <t>鲍纪帆</t>
  </si>
  <si>
    <t>202005690901</t>
  </si>
  <si>
    <t>楼长B+1 青年志愿者协会干事A+0.75*0.2</t>
  </si>
  <si>
    <t>施浩杰</t>
  </si>
  <si>
    <t>202005720118</t>
  </si>
  <si>
    <t>全国大学生高数竞赛二等奖+1、大学生物理创新竞赛三等奖+0.4；智能车省三+2；电子设计省三+2</t>
  </si>
  <si>
    <t>心理委员联合会办公室干事B连任0.5*1.2</t>
  </si>
  <si>
    <t>瞿骏浩</t>
  </si>
  <si>
    <t>202005720412</t>
  </si>
  <si>
    <t>邓小妮</t>
  </si>
  <si>
    <t>202005110504</t>
  </si>
  <si>
    <t>信息心联副部A+1</t>
  </si>
  <si>
    <t>章默涵</t>
  </si>
  <si>
    <t>202005030530</t>
  </si>
  <si>
    <t>机械设计大赛校赛二等奖+0.6、智能车竞赛校赛三等奖+0.4、运河杯校三+0.4</t>
  </si>
  <si>
    <t>校志协副部A+1*1.2</t>
  </si>
  <si>
    <t>院级优秀团干+0.25、校级优秀团干+0.5</t>
  </si>
  <si>
    <t>江悦</t>
  </si>
  <si>
    <t>202005110110</t>
  </si>
  <si>
    <t>全国大学生高数竞赛二等奖+1、浙江省物理理论创新竞赛三等奖+0.4；</t>
  </si>
  <si>
    <t>运河杯结题二作+0.1</t>
  </si>
  <si>
    <t>心理委员B+0.5*0.2 信息志协副部B+0.75</t>
  </si>
  <si>
    <t>张雨萌</t>
  </si>
  <si>
    <t>202005110326</t>
  </si>
  <si>
    <t>计算机国家二级+0.3；普通话二级+0.2</t>
  </si>
  <si>
    <t>机器人大赛国一+6；智能车国一+6</t>
  </si>
  <si>
    <t>软著一作无导师0.33</t>
  </si>
  <si>
    <t>信息广宣部部长A+1.25*1.2 文体委员B+0.5*0.2</t>
  </si>
  <si>
    <t>应莹</t>
  </si>
  <si>
    <t>202005110426</t>
  </si>
  <si>
    <t>信息分社管部长A+1.25*1.2</t>
  </si>
  <si>
    <t>何馨</t>
  </si>
  <si>
    <t>202005110607</t>
  </si>
  <si>
    <t>0.3（CET6）+0.3（计算机）+0.2（普通话）</t>
  </si>
  <si>
    <t>张蕴哲</t>
  </si>
  <si>
    <t>202006010530</t>
  </si>
  <si>
    <t>高数国家二等奖+1；数模校赛二等奖+0.6</t>
  </si>
  <si>
    <t>2020自动化01</t>
  </si>
  <si>
    <t>包君泽</t>
  </si>
  <si>
    <t>202005100303</t>
  </si>
  <si>
    <t>0.3（国计算机二级）+0.3（CET6）</t>
  </si>
  <si>
    <t>高数竞赛国一+1.2、物理理论创新竞赛省三+0.4、智能车竞赛省三+2、acm程序设计竞赛校二+0.6、电子设计竞赛省三（老队员）+2*1.2；</t>
  </si>
  <si>
    <t xml:space="preserve"> 资助委员B+0.5</t>
  </si>
  <si>
    <t>优良学风班级+0.05</t>
  </si>
  <si>
    <t xml:space="preserve">院足球队队员+0.5 </t>
  </si>
  <si>
    <t>校足球第五+0.2</t>
  </si>
  <si>
    <t>涂继承</t>
  </si>
  <si>
    <t>202005100319</t>
  </si>
  <si>
    <t>大学生数学竞赛国二+1、大学生物理创新竞赛省二+0.6、大学生机器人竞赛省参与奖+0.5；</t>
  </si>
  <si>
    <r>
      <rPr>
        <sz val="10"/>
        <color rgb="FF000000"/>
        <rFont val="宋体"/>
        <family val="3"/>
        <charset val="134"/>
      </rPr>
      <t>信息心联部长A+1.25*1.2</t>
    </r>
    <r>
      <rPr>
        <sz val="10"/>
        <color rgb="FFFF0000"/>
        <rFont val="宋体"/>
        <family val="3"/>
        <charset val="134"/>
      </rPr>
      <t xml:space="preserve"> </t>
    </r>
    <r>
      <rPr>
        <sz val="10"/>
        <color rgb="FF000000"/>
        <rFont val="宋体"/>
        <family val="3"/>
        <charset val="134"/>
      </rPr>
      <t>学习委员A+0.75*0.2</t>
    </r>
  </si>
  <si>
    <t xml:space="preserve"> 校优秀团员+0.5*0.8 院优秀团干+0.25</t>
  </si>
  <si>
    <t>方沈豪</t>
  </si>
  <si>
    <t>202001050203</t>
  </si>
  <si>
    <t>机器人大赛国一+6、电子设计竞赛省一+3</t>
  </si>
  <si>
    <t>汤楷恩</t>
  </si>
  <si>
    <t>202006010119</t>
  </si>
  <si>
    <t>智能车省三老队员+2*1.2</t>
  </si>
  <si>
    <t>健行团支书连任A+1.25*1.2；健行党员之家第二负责人A+1*0.2 青年志愿者协会屏峰管理部干事B</t>
  </si>
  <si>
    <t xml:space="preserve">健行院足球队队员+0.5 </t>
  </si>
  <si>
    <t>林锐</t>
  </si>
  <si>
    <t>202005100313</t>
  </si>
  <si>
    <t>高数竞赛国一+1.2、智能车竞赛校一+1</t>
  </si>
  <si>
    <t>蒋晨阳</t>
  </si>
  <si>
    <t>202005100309</t>
  </si>
  <si>
    <t>0.3（CET6（需补交历年成绩截图））+0.2（普通话）</t>
  </si>
  <si>
    <t>刘乐豪</t>
  </si>
  <si>
    <t>202005100314</t>
  </si>
  <si>
    <t>202005100106</t>
  </si>
  <si>
    <t>智能车竞赛校一+1</t>
  </si>
  <si>
    <t>阮建明</t>
  </si>
  <si>
    <t>202005100317</t>
  </si>
  <si>
    <t>智能车竞赛省三+2、电子设计竞赛省三+2；</t>
  </si>
  <si>
    <t>莫英伦</t>
  </si>
  <si>
    <t>202005100112</t>
  </si>
  <si>
    <t>0.2（普通话）+0.3（计算机）+0.3（CET6需补交历年成绩列表）</t>
  </si>
  <si>
    <t>智能车竞赛国二+4、电子设计竞赛省三+2</t>
  </si>
  <si>
    <t>王子旭</t>
  </si>
  <si>
    <t>202005100320</t>
  </si>
  <si>
    <t>智能车竞赛校一+1；</t>
  </si>
  <si>
    <t>体育部副部B+0.75;文体委员B+0.5*0.2</t>
  </si>
  <si>
    <t>金品源</t>
  </si>
  <si>
    <t>201906060610</t>
  </si>
  <si>
    <t>林月磊</t>
  </si>
  <si>
    <t>202005100109</t>
  </si>
  <si>
    <t>吴韩蕾</t>
  </si>
  <si>
    <t>202005100118</t>
  </si>
  <si>
    <t>信息成助会副部B+0.75*1.2 生活委员A+0.75*0.2</t>
  </si>
  <si>
    <t>信息成助会副部A+1*1.2 生活委员A+0.75*0.2</t>
  </si>
  <si>
    <t>朱君昊</t>
  </si>
  <si>
    <t>202005100124</t>
  </si>
  <si>
    <t>0.3（计算机）+0.2（普通话）</t>
  </si>
  <si>
    <t>智能车竞赛校一+1、运河杯校三+0.4；</t>
  </si>
  <si>
    <t>柏杨</t>
  </si>
  <si>
    <t>202005100302</t>
  </si>
  <si>
    <t>李彦伯</t>
  </si>
  <si>
    <t>202005100312</t>
  </si>
  <si>
    <t>薛明明</t>
  </si>
  <si>
    <t>202005100119</t>
  </si>
  <si>
    <t>颜铭</t>
  </si>
  <si>
    <t>202005100325</t>
  </si>
  <si>
    <t>信息广宣部副部A+1*1.2</t>
  </si>
  <si>
    <t>莫一博</t>
  </si>
  <si>
    <t>202005100316</t>
  </si>
  <si>
    <t>彭红涛</t>
  </si>
  <si>
    <t>202005100113</t>
  </si>
  <si>
    <t>史旭峰</t>
  </si>
  <si>
    <t>202005100114</t>
  </si>
  <si>
    <t>魏源</t>
  </si>
  <si>
    <t>202005130717</t>
  </si>
  <si>
    <t>胡嘉奇</t>
  </si>
  <si>
    <t>201906060105</t>
  </si>
  <si>
    <t>陈泽楷</t>
  </si>
  <si>
    <t>202005100104</t>
  </si>
  <si>
    <t>陈展鹏</t>
  </si>
  <si>
    <t>201906060303</t>
  </si>
  <si>
    <t>2020自动化02</t>
  </si>
  <si>
    <t>陈天笑</t>
  </si>
  <si>
    <t>202006010503</t>
  </si>
  <si>
    <t>ACM程序设计竞赛校二+0.6、数学建模校一+1、互联网+校一提省一第10+3*0.6、大学生物理创新（理论）竞赛省二+0.6；机器人大赛省参赛奖+0.5</t>
  </si>
  <si>
    <t>发明专利受理第二完成人（有导师）+0.5*0.9</t>
  </si>
  <si>
    <t>章昱凯</t>
  </si>
  <si>
    <t>202005100421</t>
  </si>
  <si>
    <t>智能车竞赛省三+2</t>
  </si>
  <si>
    <t>祝晨浩</t>
  </si>
  <si>
    <t>202005100225</t>
  </si>
  <si>
    <t>运河杯校三+0.4</t>
  </si>
  <si>
    <t>自动化三党支部纪检委员B+0.5</t>
  </si>
  <si>
    <t>王巧灵</t>
  </si>
  <si>
    <t>202005100415</t>
  </si>
  <si>
    <t>0.3（国计算机二级）+0.2（普通话）+0.3（CET6）</t>
  </si>
  <si>
    <t>电子设计竞赛省一+3、全国大学生数学竞赛国三+0.8、大学生物理创新（理论）竞赛省一+0.8；</t>
  </si>
  <si>
    <r>
      <rPr>
        <sz val="10"/>
        <color rgb="FF000000"/>
        <rFont val="宋体"/>
        <family val="3"/>
        <charset val="134"/>
      </rPr>
      <t>西八楼层长B+0.75*1.2</t>
    </r>
    <r>
      <rPr>
        <sz val="10"/>
        <color rgb="FFFF0000"/>
        <rFont val="宋体"/>
        <family val="3"/>
        <charset val="134"/>
      </rPr>
      <t xml:space="preserve"> </t>
    </r>
    <r>
      <rPr>
        <sz val="10"/>
        <color rgb="FF000000"/>
        <rFont val="宋体"/>
        <family val="3"/>
        <charset val="134"/>
      </rPr>
      <t>学习委员A+0.75*0.2</t>
    </r>
  </si>
  <si>
    <t>西八楼层长B+0.75*0.2 学习委员A+0.75*1.2</t>
  </si>
  <si>
    <t>张驰</t>
  </si>
  <si>
    <t>202005100419</t>
  </si>
  <si>
    <t>戚庄一</t>
  </si>
  <si>
    <t>202005720222</t>
  </si>
  <si>
    <t>电子设计竞赛省三+2、智能车竞赛省二老队员+2.5*1.2</t>
  </si>
  <si>
    <t>智能车俱乐部负责人A+1</t>
  </si>
  <si>
    <t>刘惟清</t>
  </si>
  <si>
    <t>202005710211</t>
  </si>
  <si>
    <t>0.3（CET6（本学年无新高成绩））</t>
  </si>
  <si>
    <t>黄飞杨</t>
  </si>
  <si>
    <t>202005100403</t>
  </si>
  <si>
    <t>大学生物理创新（理论）竞赛省三+0.4</t>
  </si>
  <si>
    <t>青年志愿者协会综合管理部负责人B+0.75*0.2 班长A+1.25</t>
  </si>
  <si>
    <t>青年志愿者协会综合管理部负责人B+0.75*0.2 班长B+1</t>
  </si>
  <si>
    <t>李国圣</t>
  </si>
  <si>
    <t>202005100405</t>
  </si>
  <si>
    <t>智能车竞赛校二+0.6、大学生机器人竞赛省参与奖+0.5</t>
  </si>
  <si>
    <t>信息e之蓝副部A+1 东1楼层长A+1*0.2</t>
  </si>
  <si>
    <t>辛波</t>
  </si>
  <si>
    <t>202005100416</t>
  </si>
  <si>
    <t>庄婉佳</t>
  </si>
  <si>
    <t>202005100425</t>
  </si>
  <si>
    <t>王栎</t>
  </si>
  <si>
    <t>202005100414</t>
  </si>
  <si>
    <t>信息广宣部干事B+0.5*0.2 团支书B+1</t>
  </si>
  <si>
    <t>姚家杰</t>
  </si>
  <si>
    <t>202005100417</t>
  </si>
  <si>
    <t>刘白冰</t>
  </si>
  <si>
    <t>202005690711</t>
  </si>
  <si>
    <t>魏波</t>
  </si>
  <si>
    <t>202005690817</t>
  </si>
  <si>
    <t>李金涛</t>
  </si>
  <si>
    <t>202005100206</t>
  </si>
  <si>
    <t>刘宇威</t>
  </si>
  <si>
    <t>202005100410</t>
  </si>
  <si>
    <t>朱瞻圻</t>
  </si>
  <si>
    <t>202005100424</t>
  </si>
  <si>
    <t>苗子豪</t>
  </si>
  <si>
    <t>202005100412</t>
  </si>
  <si>
    <t>李晨皓</t>
  </si>
  <si>
    <t>202005100404</t>
  </si>
  <si>
    <t>李沛轩</t>
  </si>
  <si>
    <t>202005100407</t>
  </si>
  <si>
    <t>信息分社管副部A+0.75</t>
  </si>
  <si>
    <t>信息分社管副部B+0.5</t>
  </si>
  <si>
    <t>李俊锋</t>
  </si>
  <si>
    <t>202005100406</t>
  </si>
  <si>
    <t>王振邦</t>
  </si>
  <si>
    <t>202005100215</t>
  </si>
  <si>
    <t xml:space="preserve"> 文体委员B+0.5</t>
  </si>
  <si>
    <t>尹俊煕</t>
  </si>
  <si>
    <t>202005100418</t>
  </si>
  <si>
    <t>崔王海容</t>
  </si>
  <si>
    <t>202005100202</t>
  </si>
  <si>
    <t>徐宇琦</t>
  </si>
  <si>
    <t>201906061827</t>
  </si>
  <si>
    <t>张奕昕</t>
  </si>
  <si>
    <t>202005100420</t>
  </si>
  <si>
    <t>2020自动化03</t>
  </si>
  <si>
    <t>王景可</t>
  </si>
  <si>
    <t>202005690416</t>
  </si>
  <si>
    <t>大学生数学竞赛国二+1、智能车竞赛国一+6、大物省赛+0.4</t>
  </si>
  <si>
    <t>赵震儒</t>
  </si>
  <si>
    <t>202005490123</t>
  </si>
  <si>
    <t>智能车竞赛校一+1、互联网加校金+1</t>
  </si>
  <si>
    <t>周宇轩</t>
  </si>
  <si>
    <t>202005100525</t>
  </si>
  <si>
    <t>校级通报表扬2次</t>
  </si>
  <si>
    <t>0.3CET6</t>
  </si>
  <si>
    <t>校创新创业中心（IEC）屏峰管委会部长A+1.25*1.2</t>
  </si>
  <si>
    <t>阮伊铭</t>
  </si>
  <si>
    <t>202005100514</t>
  </si>
  <si>
    <t>数学建模竞赛省三+2、大学生数学竞赛国一+1.2、高等数学能力挑战赛国优胜奖+0.2</t>
  </si>
  <si>
    <t>成助会主要负责人A+1.25</t>
  </si>
  <si>
    <t>资助委员B+0.5*0.2 成助会主要负责人A+1.25</t>
  </si>
  <si>
    <t>雷双铭</t>
  </si>
  <si>
    <t>202005100508</t>
  </si>
  <si>
    <t>智能车竞赛国一+6；浙江省高数竞赛三等奖+0.4</t>
  </si>
  <si>
    <t>周靖航</t>
  </si>
  <si>
    <t>202005100523</t>
  </si>
  <si>
    <t>智能车竞赛省一+3</t>
  </si>
  <si>
    <t>校创新创业中心（IEC）屏峰管委会副部长A+1 团支书B+1*0.2</t>
  </si>
  <si>
    <t>校创新创业中心（IEC）屏峰管委会副部长B+0.75</t>
  </si>
  <si>
    <t>朱奕铃</t>
  </si>
  <si>
    <t>202005690231</t>
  </si>
  <si>
    <t>大学生数学竞赛国三+0.8</t>
  </si>
  <si>
    <t>陈昊杰</t>
  </si>
  <si>
    <t>202005100501</t>
  </si>
  <si>
    <t>金宏</t>
  </si>
  <si>
    <t>202005100506</t>
  </si>
  <si>
    <t>林永权</t>
  </si>
  <si>
    <t>202005100510</t>
  </si>
  <si>
    <t>夏世豪</t>
  </si>
  <si>
    <t>202005100518</t>
  </si>
  <si>
    <t>武家辉</t>
  </si>
  <si>
    <t>202005100516</t>
  </si>
  <si>
    <t>叶恩嘉</t>
  </si>
  <si>
    <t>202005720231</t>
  </si>
  <si>
    <t>心理委员A+0.75</t>
  </si>
  <si>
    <t>温招鹏</t>
  </si>
  <si>
    <t>202005490421</t>
  </si>
  <si>
    <t>0.3（CET6</t>
  </si>
  <si>
    <t>大学生数学竞赛国二+1、大学生物理创新（理论）竞赛省二+0.6</t>
  </si>
  <si>
    <t>校勤工中心新媒体部长A+1.25</t>
  </si>
  <si>
    <t>校勤工中心新媒体部长B+1</t>
  </si>
  <si>
    <t>闫子琦</t>
  </si>
  <si>
    <t>202005100519</t>
  </si>
  <si>
    <t>游岿宏</t>
  </si>
  <si>
    <t>202005100520</t>
  </si>
  <si>
    <t>胡逸恺</t>
  </si>
  <si>
    <t>202005100504</t>
  </si>
  <si>
    <t>信息e之蓝部长A+1.25*1.2 心理委员B+0.5*0.2</t>
  </si>
  <si>
    <t>周天瑞</t>
  </si>
  <si>
    <t>202005100524</t>
  </si>
  <si>
    <t>浙江省高数竞赛三等奖+0.4</t>
  </si>
  <si>
    <t>李大</t>
  </si>
  <si>
    <t>201806060210</t>
  </si>
  <si>
    <t>邓凯婷</t>
  </si>
  <si>
    <t>202005100502</t>
  </si>
  <si>
    <t>篮球校队+1</t>
  </si>
  <si>
    <t>校女子篮球第一+0.5 省女篮第三+0.4校羽毛球第六+0.2</t>
  </si>
  <si>
    <t>覃道港</t>
  </si>
  <si>
    <t>202005100211</t>
  </si>
  <si>
    <t>王晗</t>
  </si>
  <si>
    <t>202005100515</t>
  </si>
  <si>
    <t xml:space="preserve"> 文体委员A+0.75</t>
  </si>
  <si>
    <t>李帅博</t>
  </si>
  <si>
    <t>202005100208</t>
  </si>
  <si>
    <t>信息外联部副部A+1 资助委员B+0.5*0.2</t>
  </si>
  <si>
    <t>信息外联部副部A+1 班长B+1*0.2</t>
  </si>
  <si>
    <t>刘景阳</t>
  </si>
  <si>
    <t>202005100511</t>
  </si>
  <si>
    <t>吴一哲</t>
  </si>
  <si>
    <t>201906060320</t>
  </si>
  <si>
    <t>袁琪东</t>
  </si>
  <si>
    <t>201906060820</t>
  </si>
  <si>
    <t>刘宏超</t>
  </si>
  <si>
    <t>201906061213</t>
  </si>
  <si>
    <t>2020自动化04</t>
  </si>
  <si>
    <t>文颖</t>
  </si>
  <si>
    <t>202005100620</t>
  </si>
  <si>
    <t>健行论坛三等奖+0.1；</t>
  </si>
  <si>
    <t>校创新创业立项学生一作+0.2</t>
  </si>
  <si>
    <t>B类学术期刊二作（无导师）+1*1.1</t>
  </si>
  <si>
    <t>信息广宣部副部长A+1*1.2 心理委员B资助服务与发展中心 宣传部副部长A+1*0.2</t>
  </si>
  <si>
    <t>院科技文化节二等奖+0.25、班歌赛+0.1</t>
  </si>
  <si>
    <t>葛子瑞</t>
  </si>
  <si>
    <t>202005100605</t>
  </si>
  <si>
    <t>0.3（CET6）+0.3（雅思）</t>
  </si>
  <si>
    <t>外研社英语比赛国一+2</t>
  </si>
  <si>
    <t>院网球队+0.5</t>
  </si>
  <si>
    <t>校运动会网球团体第五+0.2</t>
  </si>
  <si>
    <t>何文昊</t>
  </si>
  <si>
    <t>202005100607</t>
  </si>
  <si>
    <t>大学生数学竞赛国二+1、大学生物理创新（理论）竞赛省二+0.6、电子设计竞赛省三+2</t>
  </si>
  <si>
    <t>校创新创业中心部长A+1.25 学习委员B+0.5*0.2</t>
  </si>
  <si>
    <t>校读书沙龙二等奖（无证明材料）、班歌赛+0.1</t>
  </si>
  <si>
    <t>武江涛</t>
  </si>
  <si>
    <t>202005100217</t>
  </si>
  <si>
    <t>0.2（CET4需补交历年成绩列表截图）</t>
  </si>
  <si>
    <t>谢文斌</t>
  </si>
  <si>
    <t>202005100218</t>
  </si>
  <si>
    <t>陈奕骁</t>
  </si>
  <si>
    <t>202005100603</t>
  </si>
  <si>
    <t>自动化学会特等奖队员+0.75 校级重点团队队员+0.15*2</t>
  </si>
  <si>
    <t>信息文艺部部长A+1.25*1.2</t>
  </si>
  <si>
    <t>王孙焓</t>
  </si>
  <si>
    <t>202005100618</t>
  </si>
  <si>
    <t>徐文哲</t>
  </si>
  <si>
    <t>202005100623</t>
  </si>
  <si>
    <t>院春日来信三等奖+0.4、班歌赛+0.1</t>
  </si>
  <si>
    <t>陈爽</t>
  </si>
  <si>
    <t>202005100602</t>
  </si>
  <si>
    <t>朱宇杰</t>
  </si>
  <si>
    <t>202005090228</t>
  </si>
  <si>
    <t>张琮雳</t>
  </si>
  <si>
    <t>202005100221</t>
  </si>
  <si>
    <t>0.3（CET6（需补交历年成绩列表截图））+0.2（普通话）</t>
  </si>
  <si>
    <t>东一楼层长A+1 班长B+1*0.2</t>
  </si>
  <si>
    <t>伍天勤</t>
  </si>
  <si>
    <t>202005100621</t>
  </si>
  <si>
    <t>东二层长B+0.75</t>
  </si>
  <si>
    <t>杨子豪</t>
  </si>
  <si>
    <t>202003170219</t>
  </si>
  <si>
    <t>大学生数学竞赛国三+0.8、大学生物理创新（理论）竞赛省二+0.6；机器人大赛省参与奖+0.5；互联网+省二提国二（第7）+4*0.6</t>
  </si>
  <si>
    <t>国创新创业项目立项学生一作+0.75</t>
  </si>
  <si>
    <t>发明专利受理第一、二完成人（有导师）+1.5*0.9</t>
  </si>
  <si>
    <t>胡景翔</t>
  </si>
  <si>
    <t>202005100608</t>
  </si>
  <si>
    <t>刘后波</t>
  </si>
  <si>
    <t>202005100613</t>
  </si>
  <si>
    <t>林盛源</t>
  </si>
  <si>
    <t>202005130711</t>
  </si>
  <si>
    <t>校勤工中心活动部部长A+1.25</t>
  </si>
  <si>
    <t>校勤工中心活动部部长B+1</t>
  </si>
  <si>
    <t>徐添翼</t>
  </si>
  <si>
    <t>202005100622</t>
  </si>
  <si>
    <t>李昊谦</t>
  </si>
  <si>
    <t>202005100612</t>
  </si>
  <si>
    <t>危鹏程</t>
  </si>
  <si>
    <t>202005031125</t>
  </si>
  <si>
    <t>常家骞</t>
  </si>
  <si>
    <t>202005100601</t>
  </si>
  <si>
    <t>王心宇</t>
  </si>
  <si>
    <t>202005100619</t>
  </si>
  <si>
    <t xml:space="preserve"> 资助委员A+0.75</t>
  </si>
  <si>
    <t>李俊涛</t>
  </si>
  <si>
    <t>202005100207</t>
  </si>
  <si>
    <t>黄咏杰</t>
  </si>
  <si>
    <t>202005100610</t>
  </si>
  <si>
    <t>曾钰</t>
  </si>
  <si>
    <t>201906060428</t>
  </si>
  <si>
    <t>黄祖盛</t>
  </si>
  <si>
    <t>202005100611</t>
  </si>
  <si>
    <t>院级优秀团干+0.25</t>
    <phoneticPr fontId="11" type="noConversion"/>
  </si>
  <si>
    <t xml:space="preserve">院级优秀团干+0.25 </t>
    <phoneticPr fontId="11" type="noConversion"/>
  </si>
  <si>
    <r>
      <t>1.</t>
    </r>
    <r>
      <rPr>
        <sz val="10"/>
        <color rgb="FF000000"/>
        <rFont val="Arial"/>
        <family val="2"/>
      </rPr>
      <t xml:space="preserve">	</t>
    </r>
    <r>
      <rPr>
        <sz val="10"/>
        <color rgb="FF000000"/>
        <rFont val="宋体"/>
        <family val="3"/>
        <charset val="134"/>
      </rPr>
      <t>院十佳歌手季军+0.62.</t>
    </r>
    <r>
      <rPr>
        <sz val="10"/>
        <color rgb="FF000000"/>
        <rFont val="Arial"/>
        <family val="2"/>
      </rPr>
      <t xml:space="preserve">	</t>
    </r>
    <r>
      <rPr>
        <sz val="10"/>
        <color rgb="FF000000"/>
        <rFont val="宋体"/>
        <family val="3"/>
        <charset val="134"/>
      </rPr>
      <t>校三棋比赛象棋组+0.8</t>
    </r>
    <phoneticPr fontId="11" type="noConversion"/>
  </si>
  <si>
    <t>校引体向上团体4-8</t>
    <phoneticPr fontId="11" type="noConversion"/>
  </si>
  <si>
    <t>自动化学会特等奖团队队员+0.75</t>
    <phoneticPr fontId="11" type="noConversion"/>
  </si>
  <si>
    <t>社会实践省二队员+0.3院级优秀青年志愿者+0.25</t>
    <phoneticPr fontId="11" type="noConversion"/>
  </si>
  <si>
    <t>校级重点团队队长+0.3 校级重点团队队员+0.15校十佳团队队员+0.25</t>
    <phoneticPr fontId="11" type="noConversion"/>
  </si>
  <si>
    <t>校羽毛球新生赛第一+1银江杯羽毛球团体第二+0.4</t>
    <phoneticPr fontId="11" type="noConversion"/>
  </si>
  <si>
    <t>0.3CET6+0.2（普通话）</t>
    <phoneticPr fontId="11" type="noConversion"/>
  </si>
  <si>
    <t>0.3CET6</t>
    <phoneticPr fontId="11" type="noConversion"/>
  </si>
  <si>
    <t>0.3（CET6）</t>
    <phoneticPr fontId="11" type="noConversion"/>
  </si>
  <si>
    <t>校勤工活动部干事B+0.5</t>
    <phoneticPr fontId="11" type="noConversion"/>
  </si>
  <si>
    <t>班歌赛+0.1；科技文化节三等奖队长+0.4</t>
    <phoneticPr fontId="11" type="noConversion"/>
  </si>
  <si>
    <t>班长B+1*0.2；机器人助班A+1.25</t>
    <phoneticPr fontId="11" type="noConversion"/>
  </si>
  <si>
    <t>院十佳歌手+0.2、班歌赛+0.1</t>
    <phoneticPr fontId="11" type="noConversion"/>
  </si>
  <si>
    <t>院科技文化节三等奖+0.2 、班歌赛+0.1</t>
    <phoneticPr fontId="11" type="noConversion"/>
  </si>
  <si>
    <t>班歌赛+0.1</t>
    <phoneticPr fontId="11" type="noConversion"/>
  </si>
  <si>
    <t>院科技文化节三等奖+0.2、班歌赛+0.1</t>
    <phoneticPr fontId="11" type="noConversion"/>
  </si>
  <si>
    <t>全国大学生高数竞赛三等奖+0.8、大学生物理创新竞赛二等奖+0.6；智能车省三+2</t>
    <phoneticPr fontId="11" type="noConversion"/>
  </si>
  <si>
    <t>、2021年浙江省大学生物理（理论）创新竞赛三等奖+0.4，智能车国赛二等奖+4</t>
    <phoneticPr fontId="11" type="noConversion"/>
  </si>
  <si>
    <t>电子设计竞赛竞赛省三等奖+2</t>
    <phoneticPr fontId="11" type="noConversion"/>
  </si>
  <si>
    <t>体育比赛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</si>
</sst>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 "/>
    <numFmt numFmtId="177" formatCode="0.00_ "/>
  </numFmts>
  <fonts count="16" x14ac:knownFonts="1">
    <font>
      <sz val="12"/>
      <color theme="1"/>
      <name val="宋体"/>
      <charset val="134"/>
      <scheme val="minor"/>
    </font>
    <font>
      <sz val="10"/>
      <color rgb="FF000000"/>
      <name val="宋体"/>
      <family val="3"/>
      <charset val="134"/>
    </font>
    <font>
      <sz val="10"/>
      <color rgb="FF000000"/>
      <name val="宋体"/>
      <family val="3"/>
      <charset val="134"/>
      <scheme val="minor"/>
    </font>
    <font>
      <sz val="12"/>
      <color rgb="FF000000"/>
      <name val="宋体"/>
      <family val="3"/>
      <charset val="134"/>
    </font>
    <font>
      <sz val="10"/>
      <color theme="1"/>
      <name val="宋体"/>
      <family val="3"/>
      <charset val="134"/>
    </font>
    <font>
      <b/>
      <sz val="10"/>
      <color rgb="FF000000"/>
      <name val="宋体"/>
      <family val="3"/>
      <charset val="134"/>
    </font>
    <font>
      <sz val="10"/>
      <name val="宋体"/>
      <family val="3"/>
      <charset val="134"/>
    </font>
    <font>
      <sz val="10"/>
      <color rgb="FFFF0000"/>
      <name val="宋体"/>
      <family val="3"/>
      <charset val="134"/>
    </font>
    <font>
      <sz val="11"/>
      <color rgb="FF000000"/>
      <name val="宋体"/>
      <family val="3"/>
      <charset val="134"/>
      <scheme val="minor"/>
    </font>
    <font>
      <sz val="10"/>
      <name val="Arial"/>
      <family val="2"/>
    </font>
    <font>
      <sz val="10"/>
      <color rgb="FF000000"/>
      <name val="Arial"/>
      <family val="2"/>
    </font>
    <font>
      <sz val="9"/>
      <name val="宋体"/>
      <family val="3"/>
      <charset val="134"/>
      <scheme val="minor"/>
    </font>
    <font>
      <sz val="10"/>
      <color rgb="FF000000"/>
      <name val="宋体"/>
      <family val="3"/>
      <charset val="134"/>
    </font>
    <font>
      <sz val="10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</fonts>
  <fills count="20">
    <fill>
      <patternFill patternType="none"/>
    </fill>
    <fill>
      <patternFill patternType="gray125"/>
    </fill>
    <fill>
      <patternFill patternType="solid">
        <fgColor rgb="FFE7E6E6"/>
        <bgColor indexed="64"/>
      </patternFill>
    </fill>
    <fill>
      <patternFill patternType="solid">
        <fgColor rgb="FFC5DEB5"/>
        <bgColor indexed="64"/>
      </patternFill>
    </fill>
    <fill>
      <patternFill patternType="solid">
        <fgColor rgb="FFBDD6EE"/>
        <bgColor indexed="64"/>
      </patternFill>
    </fill>
    <fill>
      <patternFill patternType="solid">
        <fgColor rgb="FF8EAADB"/>
        <bgColor indexed="64"/>
      </patternFill>
    </fill>
    <fill>
      <patternFill patternType="solid">
        <fgColor rgb="FFFFE598"/>
        <bgColor indexed="64"/>
      </patternFill>
    </fill>
    <fill>
      <patternFill patternType="solid">
        <fgColor rgb="FFA9CD90"/>
        <bgColor indexed="64"/>
      </patternFill>
    </fill>
    <fill>
      <patternFill patternType="solid">
        <fgColor rgb="FFE2EEDA"/>
        <bgColor indexed="64"/>
      </patternFill>
    </fill>
    <fill>
      <patternFill patternType="solid">
        <fgColor rgb="FFBF9000"/>
        <bgColor indexed="64"/>
      </patternFill>
    </fill>
    <fill>
      <patternFill patternType="solid">
        <fgColor rgb="FFBF9001"/>
        <bgColor indexed="64"/>
      </patternFill>
    </fill>
    <fill>
      <patternFill patternType="solid">
        <fgColor rgb="FF54813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4B083"/>
        <bgColor indexed="64"/>
      </patternFill>
    </fill>
    <fill>
      <patternFill patternType="solid">
        <fgColor rgb="FFFFF2CB"/>
        <bgColor indexed="64"/>
      </patternFill>
    </fill>
    <fill>
      <patternFill patternType="solid">
        <fgColor rgb="FFC9933D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FFFFFF"/>
      </left>
      <right style="thin">
        <color rgb="FF000000"/>
      </right>
      <top style="thin">
        <color rgb="FFFFFFFF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FFFFFF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9" fillId="0" borderId="0">
      <protection locked="0"/>
    </xf>
  </cellStyleXfs>
  <cellXfs count="88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49" fontId="6" fillId="0" borderId="4" xfId="0" applyNumberFormat="1" applyFont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5" fillId="9" borderId="1" xfId="0" applyFont="1" applyFill="1" applyBorder="1" applyAlignment="1">
      <alignment horizontal="center" vertical="center"/>
    </xf>
    <xf numFmtId="0" fontId="1" fillId="10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5" fillId="17" borderId="1" xfId="0" applyFont="1" applyFill="1" applyBorder="1" applyAlignment="1">
      <alignment horizontal="center" vertical="center"/>
    </xf>
    <xf numFmtId="0" fontId="1" fillId="17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18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4" fillId="18" borderId="0" xfId="0" applyFont="1" applyFill="1" applyAlignment="1">
      <alignment horizontal="center" vertical="center"/>
    </xf>
    <xf numFmtId="0" fontId="8" fillId="0" borderId="0" xfId="0" applyFont="1">
      <alignment vertical="center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18" borderId="2" xfId="0" applyFont="1" applyFill="1" applyBorder="1" applyAlignment="1">
      <alignment horizontal="center" vertical="center"/>
    </xf>
    <xf numFmtId="0" fontId="1" fillId="18" borderId="0" xfId="0" applyFont="1" applyFill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18" borderId="8" xfId="0" applyFont="1" applyFill="1" applyBorder="1" applyAlignment="1">
      <alignment horizontal="center" vertical="center"/>
    </xf>
    <xf numFmtId="0" fontId="1" fillId="18" borderId="9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0" xfId="0" applyFont="1">
      <alignment vertical="center"/>
    </xf>
    <xf numFmtId="0" fontId="6" fillId="19" borderId="4" xfId="0" applyFont="1" applyFill="1" applyBorder="1" applyAlignment="1">
      <alignment horizontal="center" vertical="center"/>
    </xf>
    <xf numFmtId="0" fontId="2" fillId="19" borderId="2" xfId="0" applyFont="1" applyFill="1" applyBorder="1" applyAlignment="1">
      <alignment horizontal="center" vertical="center"/>
    </xf>
    <xf numFmtId="0" fontId="1" fillId="19" borderId="2" xfId="0" applyFont="1" applyFill="1" applyBorder="1" applyAlignment="1">
      <alignment horizontal="center" vertical="center"/>
    </xf>
    <xf numFmtId="0" fontId="1" fillId="19" borderId="1" xfId="0" applyFont="1" applyFill="1" applyBorder="1" applyAlignment="1">
      <alignment horizontal="center" vertical="center"/>
    </xf>
    <xf numFmtId="0" fontId="7" fillId="19" borderId="3" xfId="0" applyFont="1" applyFill="1" applyBorder="1" applyAlignment="1">
      <alignment horizontal="center" vertical="center"/>
    </xf>
    <xf numFmtId="0" fontId="4" fillId="19" borderId="3" xfId="0" applyFont="1" applyFill="1" applyBorder="1" applyAlignment="1">
      <alignment horizontal="center" vertical="center"/>
    </xf>
    <xf numFmtId="0" fontId="1" fillId="19" borderId="0" xfId="0" applyFont="1" applyFill="1" applyAlignment="1">
      <alignment horizontal="center" vertical="center"/>
    </xf>
    <xf numFmtId="0" fontId="4" fillId="19" borderId="0" xfId="0" applyFont="1" applyFill="1" applyAlignment="1">
      <alignment horizontal="center" vertical="center"/>
    </xf>
    <xf numFmtId="0" fontId="4" fillId="19" borderId="4" xfId="0" applyFont="1" applyFill="1" applyBorder="1" applyAlignment="1">
      <alignment horizontal="center" vertical="center"/>
    </xf>
    <xf numFmtId="0" fontId="15" fillId="19" borderId="2" xfId="0" applyFont="1" applyFill="1" applyBorder="1" applyAlignment="1">
      <alignment horizontal="center" vertical="center"/>
    </xf>
    <xf numFmtId="0" fontId="4" fillId="19" borderId="2" xfId="0" applyFont="1" applyFill="1" applyBorder="1" applyAlignment="1">
      <alignment horizontal="center" vertical="center"/>
    </xf>
    <xf numFmtId="0" fontId="4" fillId="19" borderId="1" xfId="0" applyFont="1" applyFill="1" applyBorder="1" applyAlignment="1">
      <alignment horizontal="center" vertical="center"/>
    </xf>
    <xf numFmtId="0" fontId="8" fillId="19" borderId="0" xfId="0" applyFont="1" applyFill="1">
      <alignment vertical="center"/>
    </xf>
    <xf numFmtId="0" fontId="1" fillId="19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/>
    </xf>
    <xf numFmtId="0" fontId="5" fillId="9" borderId="1" xfId="0" applyFont="1" applyFill="1" applyBorder="1" applyAlignment="1">
      <alignment horizontal="center" vertical="center"/>
    </xf>
    <xf numFmtId="0" fontId="5" fillId="11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5" fillId="14" borderId="1" xfId="0" applyFont="1" applyFill="1" applyBorder="1" applyAlignment="1">
      <alignment horizontal="center" vertical="center"/>
    </xf>
    <xf numFmtId="0" fontId="5" fillId="15" borderId="1" xfId="0" applyFont="1" applyFill="1" applyBorder="1" applyAlignment="1">
      <alignment horizontal="center" vertical="center"/>
    </xf>
    <xf numFmtId="0" fontId="5" fillId="16" borderId="1" xfId="0" applyFont="1" applyFill="1" applyBorder="1" applyAlignment="1">
      <alignment horizontal="center" vertical="center"/>
    </xf>
    <xf numFmtId="0" fontId="5" fillId="12" borderId="1" xfId="0" applyFont="1" applyFill="1" applyBorder="1" applyAlignment="1">
      <alignment horizontal="center" vertical="center"/>
    </xf>
    <xf numFmtId="0" fontId="5" fillId="13" borderId="1" xfId="0" applyFont="1" applyFill="1" applyBorder="1" applyAlignment="1">
      <alignment horizontal="center" vertical="center"/>
    </xf>
    <xf numFmtId="0" fontId="5" fillId="17" borderId="1" xfId="0" applyFont="1" applyFill="1" applyBorder="1" applyAlignment="1">
      <alignment horizontal="center" vertical="center"/>
    </xf>
    <xf numFmtId="0" fontId="1" fillId="17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2">
    <cellStyle name="Normal" xfId="1" xr:uid="{00000000-0005-0000-0000-000031000000}"/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weboffice/tmp/webet_042736567/data/weboffice/tmp/webet_900972539/data/weboffice/tmp/webet_531155951/Users/HP/Documents/tencent%20files/2639636528/filerecv/20&#32423;&#32489;&#2885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2">
          <cell r="B2" t="str">
            <v>罗鑫佳</v>
          </cell>
          <cell r="C2" t="str">
            <v>1505</v>
          </cell>
          <cell r="D2" t="str">
            <v>17</v>
          </cell>
          <cell r="E2">
            <v>46</v>
          </cell>
          <cell r="F2">
            <v>49</v>
          </cell>
          <cell r="G2" t="str">
            <v>46</v>
          </cell>
          <cell r="H2" t="str">
            <v>0</v>
          </cell>
          <cell r="I2" t="str">
            <v>100%</v>
          </cell>
          <cell r="J2" t="str">
            <v>88.53</v>
          </cell>
          <cell r="K2" t="str">
            <v>1</v>
          </cell>
          <cell r="L2" t="str">
            <v>87.8</v>
          </cell>
          <cell r="M2" t="str">
            <v>3</v>
          </cell>
          <cell r="N2" t="str">
            <v>3.853</v>
          </cell>
          <cell r="O2" t="str">
            <v>1</v>
          </cell>
          <cell r="P2">
            <v>3.78</v>
          </cell>
          <cell r="Q2">
            <v>3.8122448979591801</v>
          </cell>
        </row>
        <row r="3">
          <cell r="B3" t="str">
            <v>傅振宇</v>
          </cell>
          <cell r="C3" t="str">
            <v>1503</v>
          </cell>
          <cell r="D3" t="str">
            <v>17</v>
          </cell>
          <cell r="E3">
            <v>46</v>
          </cell>
          <cell r="F3">
            <v>49</v>
          </cell>
          <cell r="G3" t="str">
            <v>46</v>
          </cell>
          <cell r="H3" t="str">
            <v>0</v>
          </cell>
          <cell r="I3" t="str">
            <v>100%</v>
          </cell>
          <cell r="J3" t="str">
            <v>88.41</v>
          </cell>
          <cell r="K3" t="str">
            <v>2</v>
          </cell>
          <cell r="L3" t="str">
            <v>88.09</v>
          </cell>
          <cell r="M3" t="str">
            <v>1</v>
          </cell>
          <cell r="N3" t="str">
            <v>3.841</v>
          </cell>
          <cell r="O3" t="str">
            <v>2</v>
          </cell>
          <cell r="P3">
            <v>3.8090000000000002</v>
          </cell>
          <cell r="Q3">
            <v>3.7591836734693902</v>
          </cell>
        </row>
        <row r="4">
          <cell r="B4" t="str">
            <v>包涵</v>
          </cell>
          <cell r="C4" t="str">
            <v>1497</v>
          </cell>
          <cell r="D4" t="str">
            <v>17</v>
          </cell>
          <cell r="E4">
            <v>46</v>
          </cell>
          <cell r="F4">
            <v>49</v>
          </cell>
          <cell r="G4" t="str">
            <v>46</v>
          </cell>
          <cell r="H4" t="str">
            <v>0</v>
          </cell>
          <cell r="I4" t="str">
            <v>100%</v>
          </cell>
          <cell r="J4" t="str">
            <v>88.06</v>
          </cell>
          <cell r="K4" t="str">
            <v>3</v>
          </cell>
          <cell r="L4" t="str">
            <v>87.95</v>
          </cell>
          <cell r="M4" t="str">
            <v>2</v>
          </cell>
          <cell r="N4" t="str">
            <v>3.806</v>
          </cell>
          <cell r="O4" t="str">
            <v>3</v>
          </cell>
          <cell r="P4">
            <v>3.7949999999999999</v>
          </cell>
          <cell r="Q4">
            <v>3.7765306122448998</v>
          </cell>
        </row>
        <row r="5">
          <cell r="B5" t="str">
            <v>徐竺蕾</v>
          </cell>
          <cell r="C5" t="str">
            <v>1487</v>
          </cell>
          <cell r="D5" t="str">
            <v>17</v>
          </cell>
          <cell r="E5">
            <v>46</v>
          </cell>
          <cell r="F5">
            <v>49</v>
          </cell>
          <cell r="G5" t="str">
            <v>46</v>
          </cell>
          <cell r="H5" t="str">
            <v>0</v>
          </cell>
          <cell r="I5" t="str">
            <v>100%</v>
          </cell>
          <cell r="J5" t="str">
            <v>87.47</v>
          </cell>
          <cell r="K5" t="str">
            <v>4</v>
          </cell>
          <cell r="L5" t="str">
            <v>87.77</v>
          </cell>
          <cell r="M5" t="str">
            <v>4</v>
          </cell>
          <cell r="N5" t="str">
            <v>3.747</v>
          </cell>
          <cell r="O5" t="str">
            <v>4</v>
          </cell>
          <cell r="P5">
            <v>3.7770000000000001</v>
          </cell>
          <cell r="Q5">
            <v>3.7418367346938801</v>
          </cell>
        </row>
        <row r="6">
          <cell r="B6" t="str">
            <v>张甜馨</v>
          </cell>
          <cell r="C6" t="str">
            <v>1478</v>
          </cell>
          <cell r="D6" t="str">
            <v>17</v>
          </cell>
          <cell r="E6">
            <v>46</v>
          </cell>
          <cell r="F6">
            <v>49</v>
          </cell>
          <cell r="G6" t="str">
            <v>46</v>
          </cell>
          <cell r="H6" t="str">
            <v>0</v>
          </cell>
          <cell r="I6" t="str">
            <v>100%</v>
          </cell>
          <cell r="J6" t="str">
            <v>86.94</v>
          </cell>
          <cell r="K6" t="str">
            <v>5</v>
          </cell>
          <cell r="L6" t="str">
            <v>86.59</v>
          </cell>
          <cell r="M6" t="str">
            <v>5</v>
          </cell>
          <cell r="N6" t="str">
            <v>3.694</v>
          </cell>
          <cell r="O6" t="str">
            <v>5</v>
          </cell>
          <cell r="P6">
            <v>3.6589999999999998</v>
          </cell>
          <cell r="Q6">
            <v>3.64897959183673</v>
          </cell>
        </row>
        <row r="7">
          <cell r="B7" t="str">
            <v>洪艺婷</v>
          </cell>
          <cell r="C7" t="str">
            <v>1478</v>
          </cell>
          <cell r="D7" t="str">
            <v>17</v>
          </cell>
          <cell r="E7">
            <v>46</v>
          </cell>
          <cell r="F7">
            <v>49</v>
          </cell>
          <cell r="G7" t="str">
            <v>46</v>
          </cell>
          <cell r="H7" t="str">
            <v>0</v>
          </cell>
          <cell r="I7" t="str">
            <v>100%</v>
          </cell>
          <cell r="J7" t="str">
            <v>86.94</v>
          </cell>
          <cell r="K7" t="str">
            <v>5</v>
          </cell>
          <cell r="L7" t="str">
            <v>86.51</v>
          </cell>
          <cell r="M7" t="str">
            <v>6</v>
          </cell>
          <cell r="N7" t="str">
            <v>3.694</v>
          </cell>
          <cell r="O7" t="str">
            <v>5</v>
          </cell>
          <cell r="P7">
            <v>3.6509999999999998</v>
          </cell>
          <cell r="Q7">
            <v>3.69081632653061</v>
          </cell>
        </row>
        <row r="8">
          <cell r="B8" t="str">
            <v>张琪</v>
          </cell>
          <cell r="C8" t="str">
            <v>1475</v>
          </cell>
          <cell r="D8" t="str">
            <v>17</v>
          </cell>
          <cell r="E8">
            <v>46</v>
          </cell>
          <cell r="F8">
            <v>49</v>
          </cell>
          <cell r="G8" t="str">
            <v>46</v>
          </cell>
          <cell r="H8" t="str">
            <v>0</v>
          </cell>
          <cell r="I8" t="str">
            <v>100%</v>
          </cell>
          <cell r="J8" t="str">
            <v>86.76</v>
          </cell>
          <cell r="K8" t="str">
            <v>7</v>
          </cell>
          <cell r="L8" t="str">
            <v>85.54</v>
          </cell>
          <cell r="M8" t="str">
            <v>7</v>
          </cell>
          <cell r="N8" t="str">
            <v>3.676</v>
          </cell>
          <cell r="O8" t="str">
            <v>7</v>
          </cell>
          <cell r="P8">
            <v>3.5539999999999998</v>
          </cell>
          <cell r="Q8">
            <v>3.54489795918367</v>
          </cell>
        </row>
        <row r="9">
          <cell r="B9" t="str">
            <v>周乐天</v>
          </cell>
          <cell r="C9" t="str">
            <v>1463</v>
          </cell>
          <cell r="D9" t="str">
            <v>17</v>
          </cell>
          <cell r="E9">
            <v>46</v>
          </cell>
          <cell r="F9">
            <v>49</v>
          </cell>
          <cell r="G9" t="str">
            <v>46</v>
          </cell>
          <cell r="H9" t="str">
            <v>0</v>
          </cell>
          <cell r="I9" t="str">
            <v>100%</v>
          </cell>
          <cell r="J9" t="str">
            <v>86.06</v>
          </cell>
          <cell r="K9" t="str">
            <v>8</v>
          </cell>
          <cell r="L9" t="str">
            <v>85.1</v>
          </cell>
          <cell r="M9" t="str">
            <v>8</v>
          </cell>
          <cell r="N9" t="str">
            <v>3.606</v>
          </cell>
          <cell r="O9" t="str">
            <v>8</v>
          </cell>
          <cell r="P9">
            <v>3.51</v>
          </cell>
          <cell r="Q9">
            <v>3.4908163265306098</v>
          </cell>
        </row>
        <row r="10">
          <cell r="B10" t="str">
            <v>朱易</v>
          </cell>
          <cell r="C10" t="str">
            <v>1544</v>
          </cell>
          <cell r="D10" t="str">
            <v>18</v>
          </cell>
          <cell r="E10">
            <v>49</v>
          </cell>
          <cell r="F10">
            <v>52</v>
          </cell>
          <cell r="G10" t="str">
            <v>49</v>
          </cell>
          <cell r="H10" t="str">
            <v>0</v>
          </cell>
          <cell r="I10" t="str">
            <v>100%</v>
          </cell>
          <cell r="J10" t="str">
            <v>85.78</v>
          </cell>
          <cell r="K10" t="str">
            <v>9</v>
          </cell>
          <cell r="L10" t="str">
            <v>84.49</v>
          </cell>
          <cell r="M10" t="str">
            <v>9</v>
          </cell>
          <cell r="N10" t="str">
            <v>3.578</v>
          </cell>
          <cell r="O10" t="str">
            <v>9</v>
          </cell>
          <cell r="P10">
            <v>3.4489999999999998</v>
          </cell>
          <cell r="Q10">
            <v>3.4807692307692299</v>
          </cell>
        </row>
        <row r="11">
          <cell r="B11" t="str">
            <v>胡翰泽</v>
          </cell>
          <cell r="C11" t="str">
            <v>1599</v>
          </cell>
          <cell r="D11" t="str">
            <v>19</v>
          </cell>
          <cell r="E11">
            <v>50</v>
          </cell>
          <cell r="F11">
            <v>53</v>
          </cell>
          <cell r="G11" t="str">
            <v>50</v>
          </cell>
          <cell r="H11" t="str">
            <v>0</v>
          </cell>
          <cell r="I11" t="str">
            <v>100%</v>
          </cell>
          <cell r="J11" t="str">
            <v>84.16</v>
          </cell>
          <cell r="K11" t="str">
            <v>10</v>
          </cell>
          <cell r="L11" t="str">
            <v>84.45</v>
          </cell>
          <cell r="M11" t="str">
            <v>10</v>
          </cell>
          <cell r="N11" t="str">
            <v>3.416</v>
          </cell>
          <cell r="O11" t="str">
            <v>10</v>
          </cell>
          <cell r="P11">
            <v>3.4449999999999998</v>
          </cell>
          <cell r="Q11">
            <v>3.49905660377358</v>
          </cell>
        </row>
        <row r="12">
          <cell r="B12" t="str">
            <v>王晓雪</v>
          </cell>
          <cell r="C12" t="str">
            <v>1414</v>
          </cell>
          <cell r="D12" t="str">
            <v>17</v>
          </cell>
          <cell r="E12">
            <v>46</v>
          </cell>
          <cell r="F12">
            <v>49</v>
          </cell>
          <cell r="G12" t="str">
            <v>46</v>
          </cell>
          <cell r="H12" t="str">
            <v>0</v>
          </cell>
          <cell r="I12" t="str">
            <v>100%</v>
          </cell>
          <cell r="J12" t="str">
            <v>83.18</v>
          </cell>
          <cell r="K12" t="str">
            <v>11</v>
          </cell>
          <cell r="L12" t="str">
            <v>81.82</v>
          </cell>
          <cell r="M12" t="str">
            <v>12</v>
          </cell>
          <cell r="N12" t="str">
            <v>3.318</v>
          </cell>
          <cell r="O12" t="str">
            <v>11</v>
          </cell>
          <cell r="P12">
            <v>3.1819999999999999</v>
          </cell>
          <cell r="Q12">
            <v>3.12755102040816</v>
          </cell>
        </row>
        <row r="13">
          <cell r="B13" t="str">
            <v>缪心安</v>
          </cell>
          <cell r="C13" t="str">
            <v>1476</v>
          </cell>
          <cell r="D13" t="str">
            <v>18</v>
          </cell>
          <cell r="E13">
            <v>49</v>
          </cell>
          <cell r="F13">
            <v>52</v>
          </cell>
          <cell r="G13" t="str">
            <v>49</v>
          </cell>
          <cell r="H13" t="str">
            <v>0</v>
          </cell>
          <cell r="I13" t="str">
            <v>100%</v>
          </cell>
          <cell r="J13" t="str">
            <v>82</v>
          </cell>
          <cell r="K13" t="str">
            <v>12</v>
          </cell>
          <cell r="L13" t="str">
            <v>80.84</v>
          </cell>
          <cell r="M13" t="str">
            <v>14</v>
          </cell>
          <cell r="N13" t="str">
            <v>3.2</v>
          </cell>
          <cell r="O13" t="str">
            <v>12</v>
          </cell>
          <cell r="P13">
            <v>3.0840000000000001</v>
          </cell>
          <cell r="Q13">
            <v>3.0557692307692301</v>
          </cell>
        </row>
        <row r="14">
          <cell r="B14" t="str">
            <v>孙家昊</v>
          </cell>
          <cell r="C14" t="str">
            <v>1390</v>
          </cell>
          <cell r="D14" t="str">
            <v>17</v>
          </cell>
          <cell r="E14">
            <v>46</v>
          </cell>
          <cell r="F14">
            <v>49</v>
          </cell>
          <cell r="G14" t="str">
            <v>46</v>
          </cell>
          <cell r="H14" t="str">
            <v>0</v>
          </cell>
          <cell r="I14" t="str">
            <v>100%</v>
          </cell>
          <cell r="J14" t="str">
            <v>81.76</v>
          </cell>
          <cell r="K14" t="str">
            <v>13</v>
          </cell>
          <cell r="L14" t="str">
            <v>81.96</v>
          </cell>
          <cell r="M14" t="str">
            <v>11</v>
          </cell>
          <cell r="N14" t="str">
            <v>3.176</v>
          </cell>
          <cell r="O14" t="str">
            <v>13</v>
          </cell>
          <cell r="P14">
            <v>3.1960000000000002</v>
          </cell>
          <cell r="Q14">
            <v>3.1530612244898002</v>
          </cell>
        </row>
        <row r="15">
          <cell r="B15" t="str">
            <v>周幸</v>
          </cell>
          <cell r="C15" t="str">
            <v>1382</v>
          </cell>
          <cell r="D15" t="str">
            <v>17</v>
          </cell>
          <cell r="E15">
            <v>46</v>
          </cell>
          <cell r="F15">
            <v>49</v>
          </cell>
          <cell r="G15" t="str">
            <v>46</v>
          </cell>
          <cell r="H15" t="str">
            <v>0</v>
          </cell>
          <cell r="I15" t="str">
            <v>100%</v>
          </cell>
          <cell r="J15" t="str">
            <v>81.29</v>
          </cell>
          <cell r="K15" t="str">
            <v>14</v>
          </cell>
          <cell r="L15" t="str">
            <v>80.21</v>
          </cell>
          <cell r="M15" t="str">
            <v>15</v>
          </cell>
          <cell r="N15" t="str">
            <v>3.129</v>
          </cell>
          <cell r="O15" t="str">
            <v>14</v>
          </cell>
          <cell r="P15">
            <v>3.0209999999999999</v>
          </cell>
          <cell r="Q15">
            <v>3.0438775510204099</v>
          </cell>
        </row>
        <row r="16">
          <cell r="B16" t="str">
            <v>郑隆鑫</v>
          </cell>
          <cell r="C16" t="str">
            <v>1462</v>
          </cell>
          <cell r="D16" t="str">
            <v>18</v>
          </cell>
          <cell r="E16">
            <v>49</v>
          </cell>
          <cell r="F16">
            <v>52</v>
          </cell>
          <cell r="G16" t="str">
            <v>49</v>
          </cell>
          <cell r="H16" t="str">
            <v>0</v>
          </cell>
          <cell r="I16" t="str">
            <v>100%</v>
          </cell>
          <cell r="J16" t="str">
            <v>81.22</v>
          </cell>
          <cell r="K16" t="str">
            <v>15</v>
          </cell>
          <cell r="L16" t="str">
            <v>80.89</v>
          </cell>
          <cell r="M16" t="str">
            <v>13</v>
          </cell>
          <cell r="N16" t="str">
            <v>3.122</v>
          </cell>
          <cell r="O16" t="str">
            <v>15</v>
          </cell>
          <cell r="P16">
            <v>3.089</v>
          </cell>
          <cell r="Q16">
            <v>3.0144230769230802</v>
          </cell>
        </row>
        <row r="17">
          <cell r="B17" t="str">
            <v>沈克晓</v>
          </cell>
          <cell r="C17" t="str">
            <v>1365</v>
          </cell>
          <cell r="D17" t="str">
            <v>17</v>
          </cell>
          <cell r="E17">
            <v>46</v>
          </cell>
          <cell r="F17">
            <v>49</v>
          </cell>
          <cell r="G17" t="str">
            <v>46</v>
          </cell>
          <cell r="H17" t="str">
            <v>0</v>
          </cell>
          <cell r="I17" t="str">
            <v>100%</v>
          </cell>
          <cell r="J17" t="str">
            <v>80.29</v>
          </cell>
          <cell r="K17" t="str">
            <v>16</v>
          </cell>
          <cell r="L17" t="str">
            <v>78.64</v>
          </cell>
          <cell r="M17" t="str">
            <v>16</v>
          </cell>
          <cell r="N17" t="str">
            <v>3.029</v>
          </cell>
          <cell r="O17" t="str">
            <v>16</v>
          </cell>
          <cell r="P17">
            <v>2.8639999999999999</v>
          </cell>
          <cell r="Q17">
            <v>2.85408163265306</v>
          </cell>
        </row>
        <row r="18">
          <cell r="B18" t="str">
            <v>蒋芋言</v>
          </cell>
          <cell r="C18" t="str">
            <v>1432</v>
          </cell>
          <cell r="D18" t="str">
            <v>18</v>
          </cell>
          <cell r="E18">
            <v>49.5</v>
          </cell>
          <cell r="F18">
            <v>52.5</v>
          </cell>
          <cell r="G18" t="str">
            <v>49.5</v>
          </cell>
          <cell r="H18" t="str">
            <v>0</v>
          </cell>
          <cell r="I18" t="str">
            <v>100%</v>
          </cell>
          <cell r="J18" t="str">
            <v>79.56</v>
          </cell>
          <cell r="K18" t="str">
            <v>17</v>
          </cell>
          <cell r="L18" t="str">
            <v>78.27</v>
          </cell>
          <cell r="M18" t="str">
            <v>17</v>
          </cell>
          <cell r="N18" t="str">
            <v>2.956</v>
          </cell>
          <cell r="O18" t="str">
            <v>17</v>
          </cell>
          <cell r="P18">
            <v>2.827</v>
          </cell>
          <cell r="Q18">
            <v>2.76857142857143</v>
          </cell>
        </row>
        <row r="19">
          <cell r="B19" t="str">
            <v>刘鑫瑀</v>
          </cell>
          <cell r="C19" t="str">
            <v>1331</v>
          </cell>
          <cell r="D19" t="str">
            <v>17</v>
          </cell>
          <cell r="E19">
            <v>46</v>
          </cell>
          <cell r="F19">
            <v>49</v>
          </cell>
          <cell r="G19" t="str">
            <v>46</v>
          </cell>
          <cell r="H19" t="str">
            <v>0</v>
          </cell>
          <cell r="I19" t="str">
            <v>100%</v>
          </cell>
          <cell r="J19" t="str">
            <v>78.29</v>
          </cell>
          <cell r="K19" t="str">
            <v>18</v>
          </cell>
          <cell r="L19" t="str">
            <v>76.71</v>
          </cell>
          <cell r="M19" t="str">
            <v>20</v>
          </cell>
          <cell r="N19" t="str">
            <v>2.829</v>
          </cell>
          <cell r="O19" t="str">
            <v>18</v>
          </cell>
          <cell r="P19">
            <v>2.6709999999999998</v>
          </cell>
          <cell r="Q19">
            <v>2.6785714285714302</v>
          </cell>
        </row>
        <row r="20">
          <cell r="B20" t="str">
            <v>李恩泽</v>
          </cell>
          <cell r="C20" t="str">
            <v>1408</v>
          </cell>
          <cell r="D20" t="str">
            <v>18</v>
          </cell>
          <cell r="E20">
            <v>47.5</v>
          </cell>
          <cell r="F20">
            <v>50.5</v>
          </cell>
          <cell r="G20" t="str">
            <v>47.5</v>
          </cell>
          <cell r="H20" t="str">
            <v>0</v>
          </cell>
          <cell r="I20" t="str">
            <v>100%</v>
          </cell>
          <cell r="J20" t="str">
            <v>78.22</v>
          </cell>
          <cell r="K20" t="str">
            <v>19</v>
          </cell>
          <cell r="L20" t="str">
            <v>76.82</v>
          </cell>
          <cell r="M20" t="str">
            <v>19</v>
          </cell>
          <cell r="N20" t="str">
            <v>2.822</v>
          </cell>
          <cell r="O20" t="str">
            <v>19</v>
          </cell>
          <cell r="P20">
            <v>2.6819999999999999</v>
          </cell>
          <cell r="Q20">
            <v>2.7069306930693098</v>
          </cell>
        </row>
        <row r="21">
          <cell r="B21" t="str">
            <v>李肖</v>
          </cell>
          <cell r="C21" t="str">
            <v>1633</v>
          </cell>
          <cell r="D21" t="str">
            <v>21</v>
          </cell>
          <cell r="E21">
            <v>56</v>
          </cell>
          <cell r="F21">
            <v>59</v>
          </cell>
          <cell r="G21" t="str">
            <v>56</v>
          </cell>
          <cell r="H21" t="str">
            <v>0</v>
          </cell>
          <cell r="I21" t="str">
            <v>100%</v>
          </cell>
          <cell r="J21" t="str">
            <v>77.76</v>
          </cell>
          <cell r="K21" t="str">
            <v>20</v>
          </cell>
          <cell r="L21" t="str">
            <v>77.01</v>
          </cell>
          <cell r="M21" t="str">
            <v>18</v>
          </cell>
          <cell r="N21" t="str">
            <v>2.776</v>
          </cell>
          <cell r="O21" t="str">
            <v>20</v>
          </cell>
          <cell r="P21">
            <v>2.7010000000000001</v>
          </cell>
          <cell r="Q21">
            <v>2.6855932203389798</v>
          </cell>
        </row>
        <row r="22">
          <cell r="B22" t="str">
            <v>周羿庭</v>
          </cell>
          <cell r="C22" t="str">
            <v>1320</v>
          </cell>
          <cell r="D22" t="str">
            <v>17</v>
          </cell>
          <cell r="E22">
            <v>46</v>
          </cell>
          <cell r="F22">
            <v>49</v>
          </cell>
          <cell r="G22" t="str">
            <v>46</v>
          </cell>
          <cell r="H22" t="str">
            <v>0</v>
          </cell>
          <cell r="I22" t="str">
            <v>100%</v>
          </cell>
          <cell r="J22" t="str">
            <v>77.65</v>
          </cell>
          <cell r="K22" t="str">
            <v>21</v>
          </cell>
          <cell r="L22" t="str">
            <v>76.68</v>
          </cell>
          <cell r="M22" t="str">
            <v>21</v>
          </cell>
          <cell r="N22" t="str">
            <v>2.765</v>
          </cell>
          <cell r="O22" t="str">
            <v>21</v>
          </cell>
          <cell r="P22">
            <v>2.6680000000000001</v>
          </cell>
          <cell r="Q22">
            <v>2.64591836734694</v>
          </cell>
        </row>
        <row r="23">
          <cell r="B23" t="str">
            <v>王志强</v>
          </cell>
          <cell r="C23" t="str">
            <v>1318</v>
          </cell>
          <cell r="D23" t="str">
            <v>17</v>
          </cell>
          <cell r="E23">
            <v>46</v>
          </cell>
          <cell r="F23">
            <v>49</v>
          </cell>
          <cell r="G23" t="str">
            <v>46</v>
          </cell>
          <cell r="H23" t="str">
            <v>0</v>
          </cell>
          <cell r="I23" t="str">
            <v>100%</v>
          </cell>
          <cell r="J23" t="str">
            <v>77.53</v>
          </cell>
          <cell r="K23" t="str">
            <v>22</v>
          </cell>
          <cell r="L23" t="str">
            <v>76.41</v>
          </cell>
          <cell r="M23" t="str">
            <v>22</v>
          </cell>
          <cell r="N23" t="str">
            <v>2.753</v>
          </cell>
          <cell r="O23" t="str">
            <v>22</v>
          </cell>
          <cell r="P23">
            <v>2.641</v>
          </cell>
          <cell r="Q23">
            <v>2.60816326530612</v>
          </cell>
        </row>
        <row r="24">
          <cell r="B24" t="str">
            <v>宁耀辉</v>
          </cell>
          <cell r="C24" t="str">
            <v>1313</v>
          </cell>
          <cell r="D24" t="str">
            <v>17</v>
          </cell>
          <cell r="E24">
            <v>46</v>
          </cell>
          <cell r="F24">
            <v>49</v>
          </cell>
          <cell r="G24" t="str">
            <v>43</v>
          </cell>
          <cell r="H24" t="str">
            <v>3</v>
          </cell>
          <cell r="I24" t="str">
            <v>94.12%</v>
          </cell>
          <cell r="J24" t="str">
            <v>77.24</v>
          </cell>
          <cell r="K24" t="str">
            <v>23</v>
          </cell>
          <cell r="L24" t="str">
            <v>76.08</v>
          </cell>
          <cell r="M24" t="str">
            <v>23</v>
          </cell>
          <cell r="N24" t="str">
            <v>2.688</v>
          </cell>
          <cell r="O24" t="str">
            <v>23</v>
          </cell>
          <cell r="P24">
            <v>2.5680000000000001</v>
          </cell>
          <cell r="Q24">
            <v>2.5765306122449001</v>
          </cell>
        </row>
        <row r="25">
          <cell r="B25" t="str">
            <v>刘思哲</v>
          </cell>
          <cell r="C25" t="str">
            <v>1287</v>
          </cell>
          <cell r="D25" t="str">
            <v>17</v>
          </cell>
          <cell r="E25">
            <v>46</v>
          </cell>
          <cell r="F25">
            <v>49</v>
          </cell>
          <cell r="G25" t="str">
            <v>43</v>
          </cell>
          <cell r="H25" t="str">
            <v>3</v>
          </cell>
          <cell r="I25" t="str">
            <v>94.12%</v>
          </cell>
          <cell r="J25" t="str">
            <v>75.71</v>
          </cell>
          <cell r="K25" t="str">
            <v>24</v>
          </cell>
          <cell r="L25" t="str">
            <v>74.37</v>
          </cell>
          <cell r="M25" t="str">
            <v>24</v>
          </cell>
          <cell r="N25" t="str">
            <v>2.547</v>
          </cell>
          <cell r="O25" t="str">
            <v>24</v>
          </cell>
          <cell r="P25">
            <v>2.411</v>
          </cell>
          <cell r="Q25">
            <v>2.3612244897959198</v>
          </cell>
        </row>
        <row r="26">
          <cell r="B26" t="str">
            <v>张浪</v>
          </cell>
          <cell r="C26" t="str">
            <v>1343</v>
          </cell>
          <cell r="D26" t="str">
            <v>18</v>
          </cell>
          <cell r="E26">
            <v>49</v>
          </cell>
          <cell r="F26">
            <v>52</v>
          </cell>
          <cell r="G26" t="str">
            <v>46</v>
          </cell>
          <cell r="H26" t="str">
            <v>3</v>
          </cell>
          <cell r="I26" t="str">
            <v>94.44%</v>
          </cell>
          <cell r="J26" t="str">
            <v>74.61</v>
          </cell>
          <cell r="K26" t="str">
            <v>25</v>
          </cell>
          <cell r="L26" t="str">
            <v>72.15</v>
          </cell>
          <cell r="M26" t="str">
            <v>26</v>
          </cell>
          <cell r="N26" t="str">
            <v>2.456</v>
          </cell>
          <cell r="O26" t="str">
            <v>25</v>
          </cell>
          <cell r="P26">
            <v>2.2090000000000001</v>
          </cell>
          <cell r="Q26">
            <v>2.1394230769230802</v>
          </cell>
        </row>
        <row r="27">
          <cell r="B27" t="str">
            <v>应方泽</v>
          </cell>
          <cell r="C27" t="str">
            <v>1337</v>
          </cell>
          <cell r="D27" t="str">
            <v>18</v>
          </cell>
          <cell r="E27">
            <v>49</v>
          </cell>
          <cell r="F27">
            <v>52</v>
          </cell>
          <cell r="G27" t="str">
            <v>49</v>
          </cell>
          <cell r="H27" t="str">
            <v>0</v>
          </cell>
          <cell r="I27" t="str">
            <v>100%</v>
          </cell>
          <cell r="J27" t="str">
            <v>74.28</v>
          </cell>
          <cell r="K27" t="str">
            <v>26</v>
          </cell>
          <cell r="L27" t="str">
            <v>71.5</v>
          </cell>
          <cell r="M27" t="str">
            <v>27</v>
          </cell>
          <cell r="N27" t="str">
            <v>2.428</v>
          </cell>
          <cell r="O27" t="str">
            <v>26</v>
          </cell>
          <cell r="P27">
            <v>2.15</v>
          </cell>
          <cell r="Q27">
            <v>2.0836538461538501</v>
          </cell>
        </row>
        <row r="28">
          <cell r="B28" t="str">
            <v>徐梓俊</v>
          </cell>
          <cell r="C28" t="str">
            <v>1260</v>
          </cell>
          <cell r="D28" t="str">
            <v>17</v>
          </cell>
          <cell r="E28">
            <v>46</v>
          </cell>
          <cell r="F28">
            <v>49</v>
          </cell>
          <cell r="G28" t="str">
            <v>46</v>
          </cell>
          <cell r="H28" t="str">
            <v>0</v>
          </cell>
          <cell r="I28" t="str">
            <v>100%</v>
          </cell>
          <cell r="J28" t="str">
            <v>74.12</v>
          </cell>
          <cell r="K28" t="str">
            <v>27</v>
          </cell>
          <cell r="L28" t="str">
            <v>72.55</v>
          </cell>
          <cell r="M28" t="str">
            <v>25</v>
          </cell>
          <cell r="N28" t="str">
            <v>2.412</v>
          </cell>
          <cell r="O28" t="str">
            <v>27</v>
          </cell>
          <cell r="P28">
            <v>2.2549999999999999</v>
          </cell>
          <cell r="Q28">
            <v>2.1785714285714302</v>
          </cell>
        </row>
        <row r="29">
          <cell r="B29" t="str">
            <v>陈宇腾</v>
          </cell>
          <cell r="C29" t="str">
            <v>1245</v>
          </cell>
          <cell r="D29" t="str">
            <v>17</v>
          </cell>
          <cell r="E29">
            <v>46</v>
          </cell>
          <cell r="F29">
            <v>49</v>
          </cell>
          <cell r="G29" t="str">
            <v>39</v>
          </cell>
          <cell r="H29" t="str">
            <v>7</v>
          </cell>
          <cell r="I29" t="str">
            <v>88.24%</v>
          </cell>
          <cell r="J29" t="str">
            <v>73.24</v>
          </cell>
          <cell r="K29" t="str">
            <v>28</v>
          </cell>
          <cell r="L29" t="str">
            <v>70.89</v>
          </cell>
          <cell r="M29" t="str">
            <v>28</v>
          </cell>
          <cell r="N29" t="str">
            <v>2.3</v>
          </cell>
          <cell r="O29" t="str">
            <v>28</v>
          </cell>
          <cell r="P29">
            <v>2.0630000000000002</v>
          </cell>
          <cell r="Q29">
            <v>2.0959183673469401</v>
          </cell>
        </row>
        <row r="30">
          <cell r="B30" t="str">
            <v>吴昊泽</v>
          </cell>
          <cell r="C30" t="str">
            <v>1237</v>
          </cell>
          <cell r="D30" t="str">
            <v>17</v>
          </cell>
          <cell r="E30">
            <v>46</v>
          </cell>
          <cell r="F30">
            <v>49</v>
          </cell>
          <cell r="G30" t="str">
            <v>43</v>
          </cell>
          <cell r="H30" t="str">
            <v>3</v>
          </cell>
          <cell r="I30" t="str">
            <v>94.12%</v>
          </cell>
          <cell r="J30" t="str">
            <v>72.76</v>
          </cell>
          <cell r="K30" t="str">
            <v>29</v>
          </cell>
          <cell r="L30" t="str">
            <v>70.66</v>
          </cell>
          <cell r="M30" t="str">
            <v>29</v>
          </cell>
          <cell r="N30" t="str">
            <v>2.259</v>
          </cell>
          <cell r="O30" t="str">
            <v>29</v>
          </cell>
          <cell r="P30">
            <v>2.0470000000000002</v>
          </cell>
          <cell r="Q30">
            <v>1.9826530612244899</v>
          </cell>
        </row>
        <row r="31">
          <cell r="B31" t="str">
            <v>李梦翔</v>
          </cell>
          <cell r="C31" t="str">
            <v>1303</v>
          </cell>
          <cell r="D31" t="str">
            <v>18</v>
          </cell>
          <cell r="E31">
            <v>49</v>
          </cell>
          <cell r="F31">
            <v>49</v>
          </cell>
          <cell r="G31" t="str">
            <v>49</v>
          </cell>
          <cell r="H31" t="str">
            <v>0</v>
          </cell>
          <cell r="I31" t="str">
            <v>100%</v>
          </cell>
          <cell r="J31" t="str">
            <v>72.39</v>
          </cell>
          <cell r="K31" t="str">
            <v>30</v>
          </cell>
          <cell r="L31" t="str">
            <v>70.66</v>
          </cell>
          <cell r="M31" t="str">
            <v>29</v>
          </cell>
          <cell r="N31" t="str">
            <v>2.239</v>
          </cell>
          <cell r="O31" t="str">
            <v>30</v>
          </cell>
          <cell r="P31">
            <v>2.0659999999999998</v>
          </cell>
          <cell r="Q31">
            <v>2.06632653061224</v>
          </cell>
        </row>
        <row r="32">
          <cell r="B32" t="str">
            <v>吴蝶佳</v>
          </cell>
          <cell r="C32" t="str">
            <v>1093</v>
          </cell>
          <cell r="D32" t="str">
            <v>17</v>
          </cell>
          <cell r="E32">
            <v>46</v>
          </cell>
          <cell r="F32">
            <v>49</v>
          </cell>
          <cell r="G32" t="str">
            <v>29.5</v>
          </cell>
          <cell r="H32" t="str">
            <v>16.5</v>
          </cell>
          <cell r="I32" t="str">
            <v>70.59%</v>
          </cell>
          <cell r="J32" t="str">
            <v>64.29</v>
          </cell>
          <cell r="K32" t="str">
            <v>31</v>
          </cell>
          <cell r="L32" t="str">
            <v>61.41</v>
          </cell>
          <cell r="M32" t="str">
            <v>31</v>
          </cell>
          <cell r="N32" t="str">
            <v>1.653</v>
          </cell>
          <cell r="O32" t="str">
            <v>31</v>
          </cell>
          <cell r="P32">
            <v>1.389</v>
          </cell>
          <cell r="Q32">
            <v>1.36530612244898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L70"/>
  <sheetViews>
    <sheetView zoomScale="68" zoomScaleNormal="68" workbookViewId="0">
      <pane xSplit="3" topLeftCell="D1" activePane="topRight" state="frozen"/>
      <selection pane="topRight" activeCell="A58" sqref="A58"/>
    </sheetView>
  </sheetViews>
  <sheetFormatPr defaultColWidth="8.83203125" defaultRowHeight="13" x14ac:dyDescent="0.25"/>
  <cols>
    <col min="1" max="1" width="30.1640625" style="3" customWidth="1"/>
    <col min="2" max="2" width="6.58203125" style="3" customWidth="1"/>
    <col min="3" max="4" width="12.58203125" style="3" customWidth="1"/>
    <col min="5" max="5" width="11.9140625" style="3" customWidth="1"/>
    <col min="6" max="6" width="15.6640625" style="3" customWidth="1"/>
    <col min="7" max="8" width="11.9140625" style="3" customWidth="1"/>
    <col min="9" max="10" width="10" style="3" customWidth="1"/>
    <col min="11" max="11" width="13.83203125" style="3" customWidth="1"/>
    <col min="12" max="12" width="10" style="3" customWidth="1"/>
    <col min="13" max="13" width="13.83203125" style="3" customWidth="1"/>
    <col min="14" max="14" width="11.5" style="3" customWidth="1"/>
    <col min="15" max="15" width="8.6640625" style="3" customWidth="1"/>
    <col min="16" max="16" width="10.58203125" style="3" customWidth="1"/>
    <col min="17" max="17" width="32.58203125" style="3" customWidth="1"/>
    <col min="18" max="18" width="12.58203125" style="3" customWidth="1"/>
    <col min="19" max="19" width="6.9140625" style="3" customWidth="1"/>
    <col min="20" max="20" width="32.58203125" style="3" customWidth="1"/>
    <col min="21" max="21" width="6.9140625" style="3" customWidth="1"/>
    <col min="22" max="22" width="60.6640625" style="3" customWidth="1"/>
    <col min="23" max="24" width="8.6640625" style="3" customWidth="1"/>
    <col min="25" max="25" width="12.58203125" style="3" customWidth="1"/>
    <col min="26" max="26" width="39.6640625" style="3" customWidth="1"/>
    <col min="27" max="27" width="22.58203125" style="3" customWidth="1"/>
    <col min="28" max="28" width="18.58203125" style="3" customWidth="1"/>
    <col min="29" max="29" width="28.33203125" style="3" customWidth="1"/>
    <col min="30" max="30" width="17.58203125" style="3" customWidth="1"/>
    <col min="31" max="31" width="22.58203125" style="3" customWidth="1"/>
    <col min="32" max="33" width="18.58203125" style="3" customWidth="1"/>
    <col min="34" max="34" width="23.9140625" style="3" customWidth="1"/>
    <col min="35" max="35" width="27.6640625" style="3" customWidth="1"/>
    <col min="36" max="36" width="8.33203125" style="3" customWidth="1"/>
    <col min="37" max="37" width="33.5" style="3" customWidth="1"/>
    <col min="38" max="38" width="5.08203125" style="3" customWidth="1"/>
    <col min="39" max="39" width="22.58203125" style="3" customWidth="1"/>
    <col min="40" max="40" width="5.08203125" style="3" customWidth="1"/>
    <col min="41" max="41" width="20.58203125" style="3" customWidth="1"/>
    <col min="42" max="42" width="10.58203125" style="3" customWidth="1"/>
    <col min="43" max="43" width="5.08203125" style="3" customWidth="1"/>
    <col min="44" max="44" width="8.6640625" style="3" customWidth="1"/>
    <col min="45" max="45" width="26.4140625" style="3" customWidth="1"/>
    <col min="46" max="46" width="12.58203125" style="3" customWidth="1"/>
    <col min="47" max="48" width="16.58203125" style="3" customWidth="1"/>
    <col min="49" max="49" width="18.58203125" style="3" customWidth="1"/>
    <col min="50" max="50" width="14.58203125" style="3" customWidth="1"/>
    <col min="51" max="51" width="18.58203125" style="3" customWidth="1"/>
    <col min="52" max="52" width="11.5" style="3" customWidth="1"/>
    <col min="53" max="53" width="8.6640625" style="3" customWidth="1"/>
    <col min="54" max="54" width="10.58203125" style="3" customWidth="1"/>
    <col min="55" max="16384" width="8.83203125" style="3"/>
  </cols>
  <sheetData>
    <row r="1" spans="1:64" x14ac:dyDescent="0.25">
      <c r="A1" s="1"/>
      <c r="B1" s="1"/>
      <c r="C1" s="5"/>
      <c r="D1" s="62" t="s">
        <v>0</v>
      </c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3" t="s">
        <v>1</v>
      </c>
      <c r="W1" s="63"/>
      <c r="X1" s="63"/>
      <c r="Y1" s="63"/>
      <c r="Z1" s="63"/>
      <c r="AA1" s="63"/>
      <c r="AB1" s="63"/>
      <c r="AC1" s="63"/>
      <c r="AD1" s="63"/>
      <c r="AE1" s="63"/>
      <c r="AF1" s="63"/>
      <c r="AG1" s="63"/>
      <c r="AH1" s="63"/>
      <c r="AI1" s="63"/>
      <c r="AJ1" s="63"/>
      <c r="AK1" s="63"/>
      <c r="AL1" s="63"/>
      <c r="AM1" s="63"/>
      <c r="AN1" s="63"/>
      <c r="AO1" s="63"/>
      <c r="AP1" s="63"/>
      <c r="AQ1" s="63"/>
      <c r="AR1" s="63"/>
      <c r="AS1" s="63"/>
      <c r="AT1" s="63"/>
      <c r="AU1" s="63"/>
      <c r="AV1" s="63"/>
      <c r="AW1" s="10"/>
      <c r="AX1" s="82" t="s">
        <v>2</v>
      </c>
      <c r="AY1" s="83" t="s">
        <v>3</v>
      </c>
      <c r="AZ1" s="79" t="s">
        <v>4</v>
      </c>
      <c r="BA1" s="80" t="s">
        <v>5</v>
      </c>
      <c r="BB1" s="81" t="s">
        <v>6</v>
      </c>
      <c r="BC1" s="16"/>
      <c r="BD1" s="16"/>
      <c r="BE1" s="16"/>
      <c r="BF1" s="16"/>
      <c r="BG1" s="16"/>
      <c r="BH1" s="16"/>
      <c r="BI1" s="16"/>
      <c r="BJ1" s="16"/>
      <c r="BK1" s="16"/>
      <c r="BL1" s="16"/>
    </row>
    <row r="2" spans="1:64" x14ac:dyDescent="0.25">
      <c r="A2" s="1"/>
      <c r="B2" s="1"/>
      <c r="C2" s="5"/>
      <c r="D2" s="64" t="s">
        <v>7</v>
      </c>
      <c r="E2" s="64"/>
      <c r="F2" s="64"/>
      <c r="G2" s="64"/>
      <c r="H2" s="64"/>
      <c r="I2" s="64"/>
      <c r="J2" s="64"/>
      <c r="K2" s="64"/>
      <c r="L2" s="64"/>
      <c r="M2" s="64"/>
      <c r="N2" s="64" t="s">
        <v>8</v>
      </c>
      <c r="O2" s="65" t="s">
        <v>9</v>
      </c>
      <c r="P2" s="65"/>
      <c r="Q2" s="65"/>
      <c r="R2" s="65"/>
      <c r="S2" s="65" t="s">
        <v>8</v>
      </c>
      <c r="T2" s="11" t="s">
        <v>10</v>
      </c>
      <c r="U2" s="75" t="s">
        <v>8</v>
      </c>
      <c r="V2" s="66" t="s">
        <v>11</v>
      </c>
      <c r="W2" s="66"/>
      <c r="X2" s="66"/>
      <c r="Y2" s="66"/>
      <c r="Z2" s="12"/>
      <c r="AA2" s="12"/>
      <c r="AB2" s="66" t="s">
        <v>12</v>
      </c>
      <c r="AC2" s="67" t="s">
        <v>13</v>
      </c>
      <c r="AD2" s="67"/>
      <c r="AE2" s="67"/>
      <c r="AF2" s="67"/>
      <c r="AG2" s="67" t="s">
        <v>14</v>
      </c>
      <c r="AH2" s="68" t="s">
        <v>15</v>
      </c>
      <c r="AI2" s="68"/>
      <c r="AJ2" s="68"/>
      <c r="AK2" s="68"/>
      <c r="AL2" s="68"/>
      <c r="AM2" s="68"/>
      <c r="AN2" s="68"/>
      <c r="AO2" s="68" t="s">
        <v>16</v>
      </c>
      <c r="AP2" s="69" t="s">
        <v>17</v>
      </c>
      <c r="AQ2" s="69"/>
      <c r="AR2" s="69"/>
      <c r="AS2" s="69"/>
      <c r="AT2" s="69"/>
      <c r="AU2" s="69"/>
      <c r="AV2" s="69"/>
      <c r="AW2" s="69" t="s">
        <v>18</v>
      </c>
      <c r="AX2" s="71"/>
      <c r="AY2" s="71"/>
      <c r="AZ2" s="71"/>
      <c r="BA2" s="71"/>
      <c r="BB2" s="71"/>
      <c r="BC2" s="16"/>
      <c r="BD2" s="16"/>
      <c r="BE2" s="16"/>
      <c r="BF2" s="16"/>
      <c r="BG2" s="16"/>
      <c r="BH2" s="16"/>
      <c r="BI2" s="16"/>
      <c r="BJ2" s="16"/>
      <c r="BK2" s="16"/>
      <c r="BL2" s="16"/>
    </row>
    <row r="3" spans="1:64" x14ac:dyDescent="0.25">
      <c r="A3" s="72" t="s">
        <v>19</v>
      </c>
      <c r="B3" s="72" t="s">
        <v>20</v>
      </c>
      <c r="C3" s="73" t="s">
        <v>21</v>
      </c>
      <c r="D3" s="64" t="s">
        <v>22</v>
      </c>
      <c r="E3" s="70" t="s">
        <v>23</v>
      </c>
      <c r="F3" s="71"/>
      <c r="G3" s="71"/>
      <c r="H3" s="71"/>
      <c r="I3" s="71"/>
      <c r="J3" s="71"/>
      <c r="K3" s="71"/>
      <c r="L3" s="71"/>
      <c r="M3" s="71"/>
      <c r="N3" s="71"/>
      <c r="O3" s="65" t="s">
        <v>24</v>
      </c>
      <c r="P3" s="65" t="s">
        <v>25</v>
      </c>
      <c r="Q3" s="65" t="s">
        <v>26</v>
      </c>
      <c r="R3" s="65" t="s">
        <v>27</v>
      </c>
      <c r="S3" s="71"/>
      <c r="T3" s="75" t="s">
        <v>28</v>
      </c>
      <c r="U3" s="71"/>
      <c r="V3" s="66" t="s">
        <v>29</v>
      </c>
      <c r="W3" s="66" t="s">
        <v>30</v>
      </c>
      <c r="X3" s="66" t="s">
        <v>31</v>
      </c>
      <c r="Y3" s="66" t="s">
        <v>32</v>
      </c>
      <c r="Z3" s="76" t="s">
        <v>33</v>
      </c>
      <c r="AA3" s="76" t="s">
        <v>34</v>
      </c>
      <c r="AB3" s="71"/>
      <c r="AC3" s="67" t="s">
        <v>35</v>
      </c>
      <c r="AD3" s="78" t="s">
        <v>36</v>
      </c>
      <c r="AE3" s="67" t="s">
        <v>37</v>
      </c>
      <c r="AF3" s="67" t="s">
        <v>38</v>
      </c>
      <c r="AG3" s="71"/>
      <c r="AH3" s="68" t="s">
        <v>39</v>
      </c>
      <c r="AI3" s="71"/>
      <c r="AJ3" s="71"/>
      <c r="AK3" s="68" t="s">
        <v>40</v>
      </c>
      <c r="AL3" s="68" t="s">
        <v>41</v>
      </c>
      <c r="AM3" s="68" t="s">
        <v>42</v>
      </c>
      <c r="AN3" s="68" t="s">
        <v>41</v>
      </c>
      <c r="AO3" s="71"/>
      <c r="AP3" s="69" t="s">
        <v>43</v>
      </c>
      <c r="AQ3" s="69" t="s">
        <v>41</v>
      </c>
      <c r="AR3" s="69" t="s">
        <v>44</v>
      </c>
      <c r="AS3" s="69" t="s">
        <v>45</v>
      </c>
      <c r="AT3" s="69" t="s">
        <v>46</v>
      </c>
      <c r="AU3" s="69" t="s">
        <v>47</v>
      </c>
      <c r="AV3" s="69" t="s">
        <v>48</v>
      </c>
      <c r="AW3" s="71"/>
      <c r="AX3" s="71"/>
      <c r="AY3" s="71"/>
      <c r="AZ3" s="71"/>
      <c r="BA3" s="71"/>
      <c r="BB3" s="71"/>
      <c r="BC3" s="16"/>
      <c r="BD3" s="16"/>
      <c r="BE3" s="16"/>
      <c r="BF3" s="16"/>
      <c r="BG3" s="16"/>
      <c r="BH3" s="16"/>
      <c r="BI3" s="16"/>
      <c r="BJ3" s="16"/>
      <c r="BK3" s="16"/>
      <c r="BL3" s="16"/>
    </row>
    <row r="4" spans="1:64" x14ac:dyDescent="0.25">
      <c r="A4" s="71"/>
      <c r="B4" s="71"/>
      <c r="C4" s="74"/>
      <c r="D4" s="71"/>
      <c r="E4" s="6" t="s">
        <v>49</v>
      </c>
      <c r="F4" s="6" t="s">
        <v>50</v>
      </c>
      <c r="G4" s="6" t="s">
        <v>51</v>
      </c>
      <c r="H4" s="6" t="s">
        <v>52</v>
      </c>
      <c r="I4" s="6" t="s">
        <v>53</v>
      </c>
      <c r="J4" s="6" t="s">
        <v>54</v>
      </c>
      <c r="K4" s="6" t="s">
        <v>55</v>
      </c>
      <c r="L4" s="6" t="s">
        <v>23</v>
      </c>
      <c r="M4" s="6" t="s">
        <v>56</v>
      </c>
      <c r="N4" s="71"/>
      <c r="O4" s="71"/>
      <c r="P4" s="71"/>
      <c r="Q4" s="71"/>
      <c r="R4" s="71"/>
      <c r="S4" s="71"/>
      <c r="T4" s="71"/>
      <c r="U4" s="71"/>
      <c r="V4" s="71"/>
      <c r="W4" s="71"/>
      <c r="X4" s="71"/>
      <c r="Y4" s="71"/>
      <c r="Z4" s="77"/>
      <c r="AA4" s="77"/>
      <c r="AB4" s="71"/>
      <c r="AC4" s="71"/>
      <c r="AD4" s="71"/>
      <c r="AE4" s="71"/>
      <c r="AF4" s="71"/>
      <c r="AG4" s="71"/>
      <c r="AH4" s="14" t="s">
        <v>57</v>
      </c>
      <c r="AI4" s="14" t="s">
        <v>58</v>
      </c>
      <c r="AJ4" s="15" t="s">
        <v>59</v>
      </c>
      <c r="AK4" s="71"/>
      <c r="AL4" s="71"/>
      <c r="AM4" s="71"/>
      <c r="AN4" s="71"/>
      <c r="AO4" s="71"/>
      <c r="AP4" s="71"/>
      <c r="AQ4" s="71"/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16"/>
      <c r="BD4" s="16"/>
      <c r="BE4" s="16"/>
      <c r="BF4" s="16"/>
      <c r="BG4" s="16"/>
      <c r="BH4" s="16"/>
      <c r="BI4" s="16"/>
      <c r="BJ4" s="16"/>
      <c r="BK4" s="16"/>
      <c r="BL4" s="16"/>
    </row>
    <row r="5" spans="1:64" x14ac:dyDescent="0.25">
      <c r="A5" s="7" t="s">
        <v>60</v>
      </c>
      <c r="B5" s="7" t="s">
        <v>61</v>
      </c>
      <c r="C5" s="7" t="s">
        <v>62</v>
      </c>
      <c r="D5" s="2">
        <v>61.0133333333333</v>
      </c>
      <c r="E5" s="8" t="s">
        <v>63</v>
      </c>
      <c r="F5" s="8">
        <v>12</v>
      </c>
      <c r="G5" s="8" t="s">
        <v>64</v>
      </c>
      <c r="H5" s="8">
        <v>6</v>
      </c>
      <c r="I5" s="8">
        <v>0</v>
      </c>
      <c r="J5" s="8"/>
      <c r="K5" s="8"/>
      <c r="L5" s="8"/>
      <c r="M5" s="1">
        <v>0</v>
      </c>
      <c r="N5" s="1">
        <f>(D5+F5+I5+H5+K5+M5)*0.3</f>
        <v>23.703999999999986</v>
      </c>
      <c r="O5" s="37">
        <f>VLOOKUP(B5,[1]sheet1!$B$2:$Q$32,16,0)</f>
        <v>2.0836538461538501</v>
      </c>
      <c r="P5" s="37">
        <f>O5*10+50</f>
        <v>70.83653846153851</v>
      </c>
      <c r="Q5" s="38"/>
      <c r="R5" s="1"/>
      <c r="S5" s="37">
        <f>(P5+R5)*0.6</f>
        <v>42.501923076923106</v>
      </c>
      <c r="T5" s="1">
        <v>65</v>
      </c>
      <c r="U5" s="1">
        <v>6.5</v>
      </c>
      <c r="V5" s="1"/>
      <c r="W5" s="1"/>
      <c r="X5" s="1"/>
      <c r="Y5" s="1"/>
      <c r="Z5" s="1"/>
      <c r="AA5" s="1"/>
      <c r="AB5" s="8">
        <f>W5+Y5+AA5</f>
        <v>0</v>
      </c>
      <c r="AC5" s="8"/>
      <c r="AD5" s="1"/>
      <c r="AE5" s="8"/>
      <c r="AF5" s="8"/>
      <c r="AG5" s="8">
        <f>AF5+AD5</f>
        <v>0</v>
      </c>
      <c r="AH5" s="8"/>
      <c r="AI5" s="8"/>
      <c r="AJ5" s="8"/>
      <c r="AK5" s="8"/>
      <c r="AL5" s="8"/>
      <c r="AM5" s="8"/>
      <c r="AN5" s="8"/>
      <c r="AO5" s="1">
        <f>AJ5+AL5+AN5</f>
        <v>0</v>
      </c>
      <c r="AP5" s="1"/>
      <c r="AQ5" s="1"/>
      <c r="AR5" s="39"/>
      <c r="AS5" s="39"/>
      <c r="AT5" s="39"/>
      <c r="AU5" s="1" t="s">
        <v>65</v>
      </c>
      <c r="AV5" s="1">
        <v>0.1</v>
      </c>
      <c r="AW5" s="1">
        <f>AT5+AV5+AQ5</f>
        <v>0.1</v>
      </c>
      <c r="AX5" s="37">
        <f>N5+S5+U5</f>
        <v>72.705923076923085</v>
      </c>
      <c r="AY5" s="1">
        <f>AB5+AG5+AO5+AW5</f>
        <v>0.1</v>
      </c>
      <c r="AZ5" s="37">
        <f>AX5+AY5</f>
        <v>72.805923076923079</v>
      </c>
      <c r="BA5" s="1">
        <f>RANK(O5,O:O)</f>
        <v>28</v>
      </c>
      <c r="BB5" s="1">
        <f>RANK(AZ5,AZ:AZ)</f>
        <v>30</v>
      </c>
    </row>
    <row r="6" spans="1:64" x14ac:dyDescent="0.25">
      <c r="A6" s="7" t="s">
        <v>60</v>
      </c>
      <c r="B6" s="7" t="s">
        <v>66</v>
      </c>
      <c r="C6" s="7" t="s">
        <v>67</v>
      </c>
      <c r="D6" s="2">
        <v>63.22</v>
      </c>
      <c r="E6" s="8" t="s">
        <v>63</v>
      </c>
      <c r="F6" s="8">
        <v>12</v>
      </c>
      <c r="G6" s="8" t="s">
        <v>64</v>
      </c>
      <c r="H6" s="8">
        <v>7</v>
      </c>
      <c r="I6" s="8">
        <v>0</v>
      </c>
      <c r="J6" s="8"/>
      <c r="K6" s="1"/>
      <c r="L6" s="8"/>
      <c r="M6" s="1">
        <v>0</v>
      </c>
      <c r="N6" s="1">
        <f t="shared" ref="N6:N35" si="0">(D6+F6+I6+H6+K6+M6)*0.3</f>
        <v>24.666</v>
      </c>
      <c r="O6" s="37">
        <f>VLOOKUP(B6,[1]sheet1!$B$2:$Q$32,16,0)</f>
        <v>2.76857142857143</v>
      </c>
      <c r="P6" s="37">
        <f t="shared" ref="P6:P35" si="1">O6*10+50</f>
        <v>77.685714285714297</v>
      </c>
      <c r="Q6" s="39"/>
      <c r="R6" s="1"/>
      <c r="S6" s="37">
        <f t="shared" ref="S6:S35" si="2">(P6+R6)*0.6</f>
        <v>46.611428571428576</v>
      </c>
      <c r="T6" s="1">
        <v>65</v>
      </c>
      <c r="U6" s="1">
        <v>6.5</v>
      </c>
      <c r="V6" s="1" t="s">
        <v>68</v>
      </c>
      <c r="W6" s="1">
        <v>1</v>
      </c>
      <c r="X6" s="1"/>
      <c r="Y6" s="1"/>
      <c r="Z6" s="1"/>
      <c r="AA6" s="1"/>
      <c r="AB6" s="8">
        <f t="shared" ref="AB6:AB35" si="3">W6+Y6+AA6</f>
        <v>1</v>
      </c>
      <c r="AC6" s="1"/>
      <c r="AD6" s="1"/>
      <c r="AE6" s="1"/>
      <c r="AF6" s="1"/>
      <c r="AG6" s="8">
        <f t="shared" ref="AG6:AG35" si="4">AF6+AD6</f>
        <v>0</v>
      </c>
      <c r="AH6" s="8" t="s">
        <v>69</v>
      </c>
      <c r="AI6" s="8" t="s">
        <v>69</v>
      </c>
      <c r="AJ6" s="8">
        <v>1</v>
      </c>
      <c r="AK6" s="1"/>
      <c r="AL6" s="8"/>
      <c r="AM6" s="8"/>
      <c r="AN6" s="8"/>
      <c r="AO6" s="1">
        <f t="shared" ref="AO6:AO35" si="5">AJ6+AL6+AN6</f>
        <v>1</v>
      </c>
      <c r="AP6" s="1"/>
      <c r="AQ6" s="1"/>
      <c r="AR6" s="39"/>
      <c r="AS6" s="39"/>
      <c r="AT6" s="39"/>
      <c r="AU6" s="16" t="s">
        <v>65</v>
      </c>
      <c r="AV6" s="1">
        <v>0.1</v>
      </c>
      <c r="AW6" s="1">
        <f t="shared" ref="AW6:AW20" si="6">AT6+AV6+AQ6</f>
        <v>0.1</v>
      </c>
      <c r="AX6" s="37">
        <f t="shared" ref="AX6:AX35" si="7">N6+S6+U6</f>
        <v>77.777428571428572</v>
      </c>
      <c r="AY6" s="1">
        <f t="shared" ref="AY6:AY35" si="8">AB6+AG6+AO6+AW6</f>
        <v>2.1</v>
      </c>
      <c r="AZ6" s="37">
        <f t="shared" ref="AZ6:AZ35" si="9">AX6+AY6</f>
        <v>79.877428571428567</v>
      </c>
      <c r="BA6" s="1">
        <f t="shared" ref="BA6:BA35" si="10">RANK(O6,O:O)</f>
        <v>17</v>
      </c>
      <c r="BB6" s="1">
        <f t="shared" ref="BB6:BB35" si="11">RANK(AZ6,AZ:AZ)</f>
        <v>17</v>
      </c>
    </row>
    <row r="7" spans="1:64" x14ac:dyDescent="0.25">
      <c r="A7" s="7" t="s">
        <v>60</v>
      </c>
      <c r="B7" s="7" t="s">
        <v>70</v>
      </c>
      <c r="C7" s="7" t="s">
        <v>71</v>
      </c>
      <c r="D7" s="2">
        <v>63.506666666666703</v>
      </c>
      <c r="E7" s="8" t="s">
        <v>63</v>
      </c>
      <c r="F7" s="8">
        <v>12</v>
      </c>
      <c r="G7" s="8" t="s">
        <v>64</v>
      </c>
      <c r="H7" s="8">
        <v>7</v>
      </c>
      <c r="I7" s="8">
        <v>0</v>
      </c>
      <c r="J7" s="8"/>
      <c r="K7" s="1"/>
      <c r="L7" s="8"/>
      <c r="M7" s="1">
        <v>0</v>
      </c>
      <c r="N7" s="1">
        <f t="shared" si="0"/>
        <v>24.75200000000001</v>
      </c>
      <c r="O7" s="37">
        <f>VLOOKUP(B7,[1]sheet1!$B$2:$Q$32,16,0)</f>
        <v>3.0557692307692301</v>
      </c>
      <c r="P7" s="37">
        <f t="shared" si="1"/>
        <v>80.557692307692292</v>
      </c>
      <c r="Q7" s="39"/>
      <c r="R7" s="1"/>
      <c r="S7" s="37">
        <f t="shared" si="2"/>
        <v>48.334615384615375</v>
      </c>
      <c r="T7" s="1">
        <v>63.5</v>
      </c>
      <c r="U7" s="1">
        <v>6.35</v>
      </c>
      <c r="V7" s="1"/>
      <c r="W7" s="1"/>
      <c r="X7" s="1"/>
      <c r="Y7" s="1"/>
      <c r="Z7" s="1"/>
      <c r="AA7" s="1"/>
      <c r="AB7" s="8">
        <f t="shared" si="3"/>
        <v>0</v>
      </c>
      <c r="AC7" s="1"/>
      <c r="AD7" s="1"/>
      <c r="AE7" s="1"/>
      <c r="AF7" s="1"/>
      <c r="AG7" s="8">
        <f t="shared" si="4"/>
        <v>0</v>
      </c>
      <c r="AH7" s="8"/>
      <c r="AI7" s="8"/>
      <c r="AJ7" s="8"/>
      <c r="AK7" s="1"/>
      <c r="AL7" s="8"/>
      <c r="AM7" s="8"/>
      <c r="AN7" s="8"/>
      <c r="AO7" s="1">
        <f t="shared" si="5"/>
        <v>0</v>
      </c>
      <c r="AP7" s="1"/>
      <c r="AQ7" s="1"/>
      <c r="AR7" s="39"/>
      <c r="AS7" s="39"/>
      <c r="AT7" s="39"/>
      <c r="AU7" s="1" t="s">
        <v>65</v>
      </c>
      <c r="AV7" s="1">
        <v>0.1</v>
      </c>
      <c r="AW7" s="1">
        <f t="shared" si="6"/>
        <v>0.1</v>
      </c>
      <c r="AX7" s="37">
        <f t="shared" si="7"/>
        <v>79.436615384615379</v>
      </c>
      <c r="AY7" s="1">
        <f t="shared" si="8"/>
        <v>0.1</v>
      </c>
      <c r="AZ7" s="37">
        <f t="shared" si="9"/>
        <v>79.536615384615374</v>
      </c>
      <c r="BA7" s="1">
        <f t="shared" si="10"/>
        <v>13</v>
      </c>
      <c r="BB7" s="1">
        <f t="shared" si="11"/>
        <v>20</v>
      </c>
    </row>
    <row r="8" spans="1:64" x14ac:dyDescent="0.25">
      <c r="A8" s="7" t="s">
        <v>60</v>
      </c>
      <c r="B8" s="7" t="s">
        <v>72</v>
      </c>
      <c r="C8" s="7" t="s">
        <v>73</v>
      </c>
      <c r="D8" s="2">
        <v>62.62</v>
      </c>
      <c r="E8" s="8" t="s">
        <v>63</v>
      </c>
      <c r="F8" s="8">
        <v>12</v>
      </c>
      <c r="G8" s="8" t="s">
        <v>64</v>
      </c>
      <c r="H8" s="8">
        <v>7</v>
      </c>
      <c r="I8" s="8">
        <v>0</v>
      </c>
      <c r="J8" s="8"/>
      <c r="K8" s="1"/>
      <c r="L8" s="8"/>
      <c r="M8" s="1">
        <v>0</v>
      </c>
      <c r="N8" s="1">
        <f t="shared" si="0"/>
        <v>24.486000000000001</v>
      </c>
      <c r="O8" s="37">
        <f>VLOOKUP(B8,[1]sheet1!$B$2:$Q$32,16,0)</f>
        <v>3.0144230769230802</v>
      </c>
      <c r="P8" s="37">
        <f t="shared" si="1"/>
        <v>80.144230769230802</v>
      </c>
      <c r="Q8" s="39"/>
      <c r="R8" s="1"/>
      <c r="S8" s="37">
        <f t="shared" si="2"/>
        <v>48.086538461538481</v>
      </c>
      <c r="T8" s="1">
        <v>70.5</v>
      </c>
      <c r="U8" s="1">
        <v>7.05</v>
      </c>
      <c r="V8" s="1"/>
      <c r="W8" s="1"/>
      <c r="X8" s="1"/>
      <c r="Y8" s="1"/>
      <c r="Z8" s="1"/>
      <c r="AA8" s="1"/>
      <c r="AB8" s="8">
        <f t="shared" si="3"/>
        <v>0</v>
      </c>
      <c r="AC8" s="1"/>
      <c r="AD8" s="1"/>
      <c r="AE8" s="1"/>
      <c r="AF8" s="1"/>
      <c r="AG8" s="8">
        <f t="shared" si="4"/>
        <v>0</v>
      </c>
      <c r="AH8" s="8"/>
      <c r="AI8" s="8"/>
      <c r="AJ8" s="8"/>
      <c r="AK8" s="1"/>
      <c r="AL8" s="8"/>
      <c r="AM8" s="8"/>
      <c r="AN8" s="8"/>
      <c r="AO8" s="1">
        <f t="shared" si="5"/>
        <v>0</v>
      </c>
      <c r="AP8" s="1"/>
      <c r="AQ8" s="1"/>
      <c r="AR8" s="39"/>
      <c r="AS8" s="39"/>
      <c r="AT8" s="39"/>
      <c r="AU8" s="16" t="s">
        <v>65</v>
      </c>
      <c r="AV8" s="1">
        <v>0.1</v>
      </c>
      <c r="AW8" s="1">
        <f t="shared" si="6"/>
        <v>0.1</v>
      </c>
      <c r="AX8" s="37">
        <f t="shared" si="7"/>
        <v>79.622538461538483</v>
      </c>
      <c r="AY8" s="1">
        <f t="shared" si="8"/>
        <v>0.1</v>
      </c>
      <c r="AZ8" s="37">
        <f t="shared" si="9"/>
        <v>79.722538461538477</v>
      </c>
      <c r="BA8" s="1">
        <f t="shared" si="10"/>
        <v>15</v>
      </c>
      <c r="BB8" s="1">
        <f t="shared" si="11"/>
        <v>19</v>
      </c>
    </row>
    <row r="9" spans="1:64" x14ac:dyDescent="0.25">
      <c r="A9" s="7" t="s">
        <v>60</v>
      </c>
      <c r="B9" s="7" t="s">
        <v>74</v>
      </c>
      <c r="C9" s="7" t="s">
        <v>75</v>
      </c>
      <c r="D9" s="2">
        <v>61.8</v>
      </c>
      <c r="E9" s="8" t="s">
        <v>63</v>
      </c>
      <c r="F9" s="8">
        <v>12</v>
      </c>
      <c r="G9" s="8" t="s">
        <v>76</v>
      </c>
      <c r="H9" s="8">
        <v>8</v>
      </c>
      <c r="I9" s="8">
        <v>2.3250000000000002</v>
      </c>
      <c r="J9" s="8"/>
      <c r="K9" s="1"/>
      <c r="L9" s="8"/>
      <c r="M9" s="1">
        <v>0</v>
      </c>
      <c r="N9" s="1">
        <f t="shared" si="0"/>
        <v>25.237500000000001</v>
      </c>
      <c r="O9" s="37">
        <f>VLOOKUP(B9,[1]sheet1!$B$2:$Q$32,16,0)</f>
        <v>3.7765306122448998</v>
      </c>
      <c r="P9" s="37">
        <f t="shared" si="1"/>
        <v>87.765306122449005</v>
      </c>
      <c r="Q9" s="39" t="s">
        <v>77</v>
      </c>
      <c r="R9" s="1">
        <v>0.2</v>
      </c>
      <c r="S9" s="37">
        <f t="shared" si="2"/>
        <v>52.779183673469404</v>
      </c>
      <c r="T9" s="1">
        <v>90</v>
      </c>
      <c r="U9" s="1">
        <v>9</v>
      </c>
      <c r="V9" s="1" t="s">
        <v>78</v>
      </c>
      <c r="W9" s="1">
        <v>6.8</v>
      </c>
      <c r="X9" s="1"/>
      <c r="Y9" s="1"/>
      <c r="Z9" s="1"/>
      <c r="AA9" s="1"/>
      <c r="AB9" s="8">
        <f t="shared" si="3"/>
        <v>6.8</v>
      </c>
      <c r="AC9" s="1" t="s">
        <v>79</v>
      </c>
      <c r="AD9" s="1">
        <v>0.15</v>
      </c>
      <c r="AE9" s="1"/>
      <c r="AF9" s="1"/>
      <c r="AG9" s="8">
        <f t="shared" si="4"/>
        <v>0.15</v>
      </c>
      <c r="AH9" s="8" t="s">
        <v>80</v>
      </c>
      <c r="AI9" s="8" t="s">
        <v>1369</v>
      </c>
      <c r="AJ9" s="8">
        <v>2.4500000000000002</v>
      </c>
      <c r="AK9" s="1" t="s">
        <v>81</v>
      </c>
      <c r="AL9" s="8">
        <v>0.25</v>
      </c>
      <c r="AM9" s="8"/>
      <c r="AN9" s="8"/>
      <c r="AO9" s="1">
        <f t="shared" si="5"/>
        <v>2.7</v>
      </c>
      <c r="AP9" s="1"/>
      <c r="AQ9" s="1"/>
      <c r="AR9" s="39"/>
      <c r="AS9" s="39"/>
      <c r="AT9" s="39"/>
      <c r="AU9" s="1" t="s">
        <v>65</v>
      </c>
      <c r="AV9" s="1">
        <v>0.1</v>
      </c>
      <c r="AW9" s="1">
        <f t="shared" si="6"/>
        <v>0.1</v>
      </c>
      <c r="AX9" s="37">
        <f t="shared" si="7"/>
        <v>87.016683673469402</v>
      </c>
      <c r="AY9" s="1">
        <f t="shared" si="8"/>
        <v>9.75</v>
      </c>
      <c r="AZ9" s="37">
        <f t="shared" si="9"/>
        <v>96.766683673469402</v>
      </c>
      <c r="BA9" s="1">
        <f t="shared" si="10"/>
        <v>2</v>
      </c>
      <c r="BB9" s="1">
        <f t="shared" si="11"/>
        <v>2</v>
      </c>
    </row>
    <row r="10" spans="1:64" x14ac:dyDescent="0.25">
      <c r="A10" s="7" t="s">
        <v>60</v>
      </c>
      <c r="B10" s="7" t="s">
        <v>82</v>
      </c>
      <c r="C10" s="7" t="s">
        <v>83</v>
      </c>
      <c r="D10" s="2">
        <v>62.286666666666697</v>
      </c>
      <c r="E10" s="8" t="s">
        <v>63</v>
      </c>
      <c r="F10" s="8">
        <v>12</v>
      </c>
      <c r="G10" s="8" t="s">
        <v>76</v>
      </c>
      <c r="H10" s="8">
        <v>8</v>
      </c>
      <c r="I10" s="8">
        <v>2.4750000000000001</v>
      </c>
      <c r="J10" s="8"/>
      <c r="K10" s="1"/>
      <c r="L10" s="8"/>
      <c r="M10" s="1">
        <v>0</v>
      </c>
      <c r="N10" s="1">
        <f t="shared" si="0"/>
        <v>25.428500000000003</v>
      </c>
      <c r="O10" s="37">
        <f>VLOOKUP(B10,[1]sheet1!$B$2:$Q$32,16,0)</f>
        <v>3.7591836734693902</v>
      </c>
      <c r="P10" s="37">
        <f t="shared" si="1"/>
        <v>87.591836734693899</v>
      </c>
      <c r="Q10" s="39"/>
      <c r="R10" s="1"/>
      <c r="S10" s="37">
        <f t="shared" si="2"/>
        <v>52.555102040816337</v>
      </c>
      <c r="T10" s="1">
        <v>84</v>
      </c>
      <c r="U10" s="1">
        <v>8.4</v>
      </c>
      <c r="V10" s="1"/>
      <c r="W10" s="1"/>
      <c r="X10" s="1"/>
      <c r="Y10" s="1"/>
      <c r="Z10" s="1"/>
      <c r="AA10" s="1"/>
      <c r="AB10" s="8">
        <f t="shared" si="3"/>
        <v>0</v>
      </c>
      <c r="AC10" s="1"/>
      <c r="AD10" s="1"/>
      <c r="AE10" s="1"/>
      <c r="AF10" s="1"/>
      <c r="AG10" s="8">
        <f t="shared" si="4"/>
        <v>0</v>
      </c>
      <c r="AH10" s="8"/>
      <c r="AI10" s="8" t="s">
        <v>84</v>
      </c>
      <c r="AJ10" s="8">
        <v>1</v>
      </c>
      <c r="AK10" s="1"/>
      <c r="AL10" s="8"/>
      <c r="AM10" s="8"/>
      <c r="AN10" s="8"/>
      <c r="AO10" s="1">
        <f t="shared" si="5"/>
        <v>1</v>
      </c>
      <c r="AP10" s="1"/>
      <c r="AQ10" s="1"/>
      <c r="AR10" s="39"/>
      <c r="AS10" s="39"/>
      <c r="AT10" s="39"/>
      <c r="AU10" s="16" t="s">
        <v>65</v>
      </c>
      <c r="AV10" s="1">
        <v>0.1</v>
      </c>
      <c r="AW10" s="1">
        <f t="shared" si="6"/>
        <v>0.1</v>
      </c>
      <c r="AX10" s="37">
        <f t="shared" si="7"/>
        <v>86.383602040816342</v>
      </c>
      <c r="AY10" s="1">
        <f t="shared" si="8"/>
        <v>1.1000000000000001</v>
      </c>
      <c r="AZ10" s="37">
        <f t="shared" si="9"/>
        <v>87.483602040816336</v>
      </c>
      <c r="BA10" s="1">
        <f t="shared" si="10"/>
        <v>3</v>
      </c>
      <c r="BB10" s="1">
        <f t="shared" si="11"/>
        <v>7</v>
      </c>
    </row>
    <row r="11" spans="1:64" x14ac:dyDescent="0.25">
      <c r="A11" s="7" t="s">
        <v>60</v>
      </c>
      <c r="B11" s="7" t="s">
        <v>85</v>
      </c>
      <c r="C11" s="7" t="s">
        <v>86</v>
      </c>
      <c r="D11" s="2">
        <v>61.573333333333302</v>
      </c>
      <c r="E11" s="8" t="s">
        <v>63</v>
      </c>
      <c r="F11" s="8">
        <v>12</v>
      </c>
      <c r="G11" s="8" t="s">
        <v>76</v>
      </c>
      <c r="H11" s="8">
        <v>7</v>
      </c>
      <c r="I11" s="8">
        <v>0</v>
      </c>
      <c r="J11" s="8"/>
      <c r="K11" s="1"/>
      <c r="L11" s="8"/>
      <c r="M11" s="1">
        <v>0</v>
      </c>
      <c r="N11" s="1">
        <f t="shared" si="0"/>
        <v>24.171999999999986</v>
      </c>
      <c r="O11" s="37">
        <f>VLOOKUP(B11,[1]sheet1!$B$2:$Q$32,16,0)</f>
        <v>2.1394230769230802</v>
      </c>
      <c r="P11" s="37">
        <f t="shared" si="1"/>
        <v>71.394230769230802</v>
      </c>
      <c r="Q11" s="39"/>
      <c r="R11" s="1"/>
      <c r="S11" s="37">
        <f t="shared" si="2"/>
        <v>42.836538461538481</v>
      </c>
      <c r="T11" s="1">
        <v>69.5</v>
      </c>
      <c r="U11" s="1">
        <v>6.95</v>
      </c>
      <c r="V11" s="1"/>
      <c r="W11" s="1"/>
      <c r="X11" s="1"/>
      <c r="Y11" s="1"/>
      <c r="Z11" s="1"/>
      <c r="AA11" s="1"/>
      <c r="AB11" s="8">
        <f t="shared" si="3"/>
        <v>0</v>
      </c>
      <c r="AC11" s="1"/>
      <c r="AD11" s="1"/>
      <c r="AE11" s="1"/>
      <c r="AF11" s="1"/>
      <c r="AG11" s="8">
        <f t="shared" si="4"/>
        <v>0</v>
      </c>
      <c r="AH11" s="8"/>
      <c r="AI11" s="8"/>
      <c r="AJ11" s="8"/>
      <c r="AK11" s="1"/>
      <c r="AL11" s="8"/>
      <c r="AM11" s="8"/>
      <c r="AN11" s="8"/>
      <c r="AO11" s="1">
        <f t="shared" si="5"/>
        <v>0</v>
      </c>
      <c r="AP11" s="1"/>
      <c r="AQ11" s="1"/>
      <c r="AR11" s="39"/>
      <c r="AS11" s="39"/>
      <c r="AT11" s="39"/>
      <c r="AU11" s="1" t="s">
        <v>65</v>
      </c>
      <c r="AV11" s="1">
        <v>0.1</v>
      </c>
      <c r="AW11" s="1">
        <f t="shared" si="6"/>
        <v>0.1</v>
      </c>
      <c r="AX11" s="37">
        <f t="shared" si="7"/>
        <v>73.958538461538467</v>
      </c>
      <c r="AY11" s="1">
        <f t="shared" si="8"/>
        <v>0.1</v>
      </c>
      <c r="AZ11" s="37">
        <f t="shared" si="9"/>
        <v>74.058538461538461</v>
      </c>
      <c r="BA11" s="1">
        <f t="shared" si="10"/>
        <v>26</v>
      </c>
      <c r="BB11" s="1">
        <f t="shared" si="11"/>
        <v>29</v>
      </c>
    </row>
    <row r="12" spans="1:64" x14ac:dyDescent="0.25">
      <c r="A12" s="7" t="s">
        <v>60</v>
      </c>
      <c r="B12" s="7" t="s">
        <v>87</v>
      </c>
      <c r="C12" s="7" t="s">
        <v>88</v>
      </c>
      <c r="D12" s="2">
        <v>62.773333333333298</v>
      </c>
      <c r="E12" s="8" t="s">
        <v>63</v>
      </c>
      <c r="F12" s="8">
        <v>12</v>
      </c>
      <c r="G12" s="8" t="s">
        <v>76</v>
      </c>
      <c r="H12" s="8">
        <v>7</v>
      </c>
      <c r="I12" s="8">
        <v>0.6</v>
      </c>
      <c r="J12" s="8"/>
      <c r="K12" s="1"/>
      <c r="L12" s="8"/>
      <c r="M12" s="1">
        <v>0</v>
      </c>
      <c r="N12" s="1">
        <f t="shared" si="0"/>
        <v>24.711999999999986</v>
      </c>
      <c r="O12" s="37">
        <f>VLOOKUP(B12,[1]sheet1!$B$2:$Q$32,16,0)</f>
        <v>2.0959183673469401</v>
      </c>
      <c r="P12" s="37">
        <f t="shared" si="1"/>
        <v>70.959183673469397</v>
      </c>
      <c r="Q12" s="39"/>
      <c r="R12" s="1"/>
      <c r="S12" s="37">
        <f t="shared" si="2"/>
        <v>42.575510204081638</v>
      </c>
      <c r="T12" s="1">
        <v>87.5</v>
      </c>
      <c r="U12" s="1">
        <v>8.75</v>
      </c>
      <c r="V12" s="1"/>
      <c r="W12" s="1"/>
      <c r="X12" s="1"/>
      <c r="Y12" s="1"/>
      <c r="Z12" s="1"/>
      <c r="AA12" s="1"/>
      <c r="AB12" s="8">
        <f t="shared" si="3"/>
        <v>0</v>
      </c>
      <c r="AC12" s="1"/>
      <c r="AD12" s="1"/>
      <c r="AE12" s="1"/>
      <c r="AF12" s="1"/>
      <c r="AG12" s="8">
        <f t="shared" si="4"/>
        <v>0</v>
      </c>
      <c r="AH12" s="8"/>
      <c r="AI12" s="8"/>
      <c r="AJ12" s="8"/>
      <c r="AK12" s="1"/>
      <c r="AL12" s="8"/>
      <c r="AM12" s="8"/>
      <c r="AN12" s="8"/>
      <c r="AO12" s="1">
        <f t="shared" si="5"/>
        <v>0</v>
      </c>
      <c r="AP12" s="1"/>
      <c r="AQ12" s="1"/>
      <c r="AR12" s="39"/>
      <c r="AS12" s="39"/>
      <c r="AT12" s="39"/>
      <c r="AU12" s="16" t="s">
        <v>65</v>
      </c>
      <c r="AV12" s="1">
        <v>0.1</v>
      </c>
      <c r="AW12" s="1">
        <f t="shared" si="6"/>
        <v>0.1</v>
      </c>
      <c r="AX12" s="37">
        <f t="shared" si="7"/>
        <v>76.037510204081627</v>
      </c>
      <c r="AY12" s="1">
        <f t="shared" si="8"/>
        <v>0.1</v>
      </c>
      <c r="AZ12" s="37">
        <f t="shared" si="9"/>
        <v>76.137510204081622</v>
      </c>
      <c r="BA12" s="1">
        <f t="shared" si="10"/>
        <v>27</v>
      </c>
      <c r="BB12" s="1">
        <f t="shared" si="11"/>
        <v>27</v>
      </c>
    </row>
    <row r="13" spans="1:64" x14ac:dyDescent="0.25">
      <c r="A13" s="7" t="s">
        <v>60</v>
      </c>
      <c r="B13" s="7" t="s">
        <v>89</v>
      </c>
      <c r="C13" s="7" t="s">
        <v>90</v>
      </c>
      <c r="D13" s="2">
        <v>61.506666666666703</v>
      </c>
      <c r="E13" s="8" t="s">
        <v>63</v>
      </c>
      <c r="F13" s="8">
        <v>12</v>
      </c>
      <c r="G13" s="8" t="s">
        <v>76</v>
      </c>
      <c r="H13" s="8">
        <v>8</v>
      </c>
      <c r="I13" s="8">
        <v>0</v>
      </c>
      <c r="J13" s="8"/>
      <c r="K13" s="1"/>
      <c r="L13" s="8"/>
      <c r="M13" s="1">
        <v>0</v>
      </c>
      <c r="N13" s="1">
        <f t="shared" si="0"/>
        <v>24.452000000000009</v>
      </c>
      <c r="O13" s="37">
        <f>VLOOKUP(B13,[1]sheet1!$B$2:$Q$32,16,0)</f>
        <v>2.06632653061224</v>
      </c>
      <c r="P13" s="37">
        <f t="shared" si="1"/>
        <v>70.663265306122398</v>
      </c>
      <c r="Q13" s="39"/>
      <c r="R13" s="1"/>
      <c r="S13" s="37">
        <f t="shared" si="2"/>
        <v>42.397959183673436</v>
      </c>
      <c r="T13" s="1">
        <v>85</v>
      </c>
      <c r="U13" s="1">
        <v>8.5</v>
      </c>
      <c r="V13" s="1"/>
      <c r="W13" s="1"/>
      <c r="X13" s="1"/>
      <c r="Y13" s="1"/>
      <c r="Z13" s="1"/>
      <c r="AA13" s="1"/>
      <c r="AB13" s="8">
        <f t="shared" si="3"/>
        <v>0</v>
      </c>
      <c r="AC13" s="1"/>
      <c r="AD13" s="1"/>
      <c r="AE13" s="1"/>
      <c r="AF13" s="1"/>
      <c r="AG13" s="8">
        <f t="shared" si="4"/>
        <v>0</v>
      </c>
      <c r="AH13" s="8"/>
      <c r="AI13" s="8"/>
      <c r="AJ13" s="8"/>
      <c r="AK13" s="1"/>
      <c r="AL13" s="8"/>
      <c r="AM13" s="8"/>
      <c r="AN13" s="8"/>
      <c r="AO13" s="1">
        <f t="shared" si="5"/>
        <v>0</v>
      </c>
      <c r="AP13" s="1"/>
      <c r="AQ13" s="1"/>
      <c r="AR13" s="39"/>
      <c r="AS13" s="39"/>
      <c r="AT13" s="39"/>
      <c r="AU13" s="1" t="s">
        <v>65</v>
      </c>
      <c r="AV13" s="1">
        <v>0.1</v>
      </c>
      <c r="AW13" s="1">
        <f t="shared" si="6"/>
        <v>0.1</v>
      </c>
      <c r="AX13" s="37">
        <f t="shared" si="7"/>
        <v>75.349959183673448</v>
      </c>
      <c r="AY13" s="1">
        <f t="shared" si="8"/>
        <v>0.1</v>
      </c>
      <c r="AZ13" s="37">
        <f t="shared" si="9"/>
        <v>75.449959183673442</v>
      </c>
      <c r="BA13" s="1">
        <f t="shared" si="10"/>
        <v>29</v>
      </c>
      <c r="BB13" s="1">
        <f t="shared" si="11"/>
        <v>28</v>
      </c>
    </row>
    <row r="14" spans="1:64" x14ac:dyDescent="0.25">
      <c r="A14" s="7" t="s">
        <v>60</v>
      </c>
      <c r="B14" s="7" t="s">
        <v>91</v>
      </c>
      <c r="C14" s="7" t="s">
        <v>92</v>
      </c>
      <c r="D14" s="2">
        <v>60.046666666666702</v>
      </c>
      <c r="E14" s="8" t="s">
        <v>63</v>
      </c>
      <c r="F14" s="8">
        <v>12</v>
      </c>
      <c r="G14" s="8" t="s">
        <v>76</v>
      </c>
      <c r="H14" s="8">
        <v>8</v>
      </c>
      <c r="I14" s="8">
        <v>2.0249999999999999</v>
      </c>
      <c r="J14" s="8"/>
      <c r="K14" s="1"/>
      <c r="L14" s="8"/>
      <c r="M14" s="1">
        <v>0</v>
      </c>
      <c r="N14" s="1">
        <f t="shared" si="0"/>
        <v>24.621500000000015</v>
      </c>
      <c r="O14" s="37">
        <f>VLOOKUP(B14,[1]sheet1!$B$2:$Q$32,16,0)</f>
        <v>2.6785714285714302</v>
      </c>
      <c r="P14" s="37">
        <f t="shared" si="1"/>
        <v>76.785714285714306</v>
      </c>
      <c r="Q14" s="39" t="s">
        <v>93</v>
      </c>
      <c r="R14" s="1">
        <v>0.3</v>
      </c>
      <c r="S14" s="37">
        <f t="shared" si="2"/>
        <v>46.251428571428583</v>
      </c>
      <c r="T14" s="1">
        <v>80</v>
      </c>
      <c r="U14" s="1">
        <v>8</v>
      </c>
      <c r="V14" s="1" t="s">
        <v>94</v>
      </c>
      <c r="W14" s="1">
        <v>1.2</v>
      </c>
      <c r="X14" s="1"/>
      <c r="Y14" s="1"/>
      <c r="Z14" s="1"/>
      <c r="AA14" s="1"/>
      <c r="AB14" s="8">
        <f t="shared" si="3"/>
        <v>1.2</v>
      </c>
      <c r="AC14" s="1"/>
      <c r="AD14" s="1"/>
      <c r="AE14" s="1"/>
      <c r="AF14" s="1"/>
      <c r="AG14" s="8">
        <f t="shared" si="4"/>
        <v>0</v>
      </c>
      <c r="AH14" s="8" t="s">
        <v>95</v>
      </c>
      <c r="AI14" s="8" t="s">
        <v>96</v>
      </c>
      <c r="AJ14" s="8">
        <v>1.25</v>
      </c>
      <c r="AK14" s="1"/>
      <c r="AL14" s="8"/>
      <c r="AM14" s="8"/>
      <c r="AN14" s="8"/>
      <c r="AO14" s="1">
        <f t="shared" si="5"/>
        <v>1.25</v>
      </c>
      <c r="AP14" s="1"/>
      <c r="AQ14" s="1"/>
      <c r="AR14" s="39"/>
      <c r="AS14" s="39"/>
      <c r="AT14" s="39"/>
      <c r="AU14" s="16" t="s">
        <v>1368</v>
      </c>
      <c r="AV14" s="1">
        <v>0.5</v>
      </c>
      <c r="AW14" s="1">
        <f t="shared" si="6"/>
        <v>0.5</v>
      </c>
      <c r="AX14" s="37">
        <f t="shared" si="7"/>
        <v>78.872928571428602</v>
      </c>
      <c r="AY14" s="1">
        <f t="shared" si="8"/>
        <v>2.95</v>
      </c>
      <c r="AZ14" s="37">
        <f t="shared" si="9"/>
        <v>81.822928571428605</v>
      </c>
      <c r="BA14" s="1">
        <f t="shared" si="10"/>
        <v>20</v>
      </c>
      <c r="BB14" s="1">
        <f t="shared" si="11"/>
        <v>14</v>
      </c>
    </row>
    <row r="15" spans="1:64" x14ac:dyDescent="0.25">
      <c r="A15" s="7" t="s">
        <v>60</v>
      </c>
      <c r="B15" s="7" t="s">
        <v>97</v>
      </c>
      <c r="C15" s="7" t="s">
        <v>98</v>
      </c>
      <c r="D15" s="2">
        <v>62.8</v>
      </c>
      <c r="E15" s="8" t="s">
        <v>63</v>
      </c>
      <c r="F15" s="8">
        <v>12</v>
      </c>
      <c r="G15" s="8" t="s">
        <v>76</v>
      </c>
      <c r="H15" s="8">
        <v>7</v>
      </c>
      <c r="I15" s="8">
        <v>0</v>
      </c>
      <c r="J15" s="8"/>
      <c r="K15" s="1"/>
      <c r="L15" s="8"/>
      <c r="M15" s="1">
        <v>0</v>
      </c>
      <c r="N15" s="1">
        <f t="shared" si="0"/>
        <v>24.54</v>
      </c>
      <c r="O15" s="37">
        <f>VLOOKUP(B15,[1]sheet1!$B$2:$Q$32,16,0)</f>
        <v>2.85408163265306</v>
      </c>
      <c r="P15" s="37">
        <f t="shared" si="1"/>
        <v>78.540816326530603</v>
      </c>
      <c r="Q15" s="39"/>
      <c r="R15" s="1"/>
      <c r="S15" s="37">
        <f t="shared" si="2"/>
        <v>47.124489795918358</v>
      </c>
      <c r="T15" s="1">
        <v>62.5</v>
      </c>
      <c r="U15" s="1">
        <v>6.25</v>
      </c>
      <c r="V15" s="1" t="s">
        <v>99</v>
      </c>
      <c r="W15" s="1">
        <v>6.4</v>
      </c>
      <c r="X15" s="1"/>
      <c r="Y15" s="1"/>
      <c r="Z15" s="1"/>
      <c r="AA15" s="1"/>
      <c r="AB15" s="8">
        <f t="shared" si="3"/>
        <v>6.4</v>
      </c>
      <c r="AC15" s="1" t="s">
        <v>79</v>
      </c>
      <c r="AD15" s="1">
        <v>0.15</v>
      </c>
      <c r="AE15" s="1"/>
      <c r="AF15" s="1"/>
      <c r="AG15" s="8">
        <f t="shared" si="4"/>
        <v>0.15</v>
      </c>
      <c r="AH15" s="8"/>
      <c r="AI15" s="8"/>
      <c r="AJ15" s="8"/>
      <c r="AK15" s="1"/>
      <c r="AL15" s="8"/>
      <c r="AM15" s="8"/>
      <c r="AN15" s="8"/>
      <c r="AO15" s="1">
        <f t="shared" si="5"/>
        <v>0</v>
      </c>
      <c r="AP15" s="1"/>
      <c r="AQ15" s="1"/>
      <c r="AR15" s="39"/>
      <c r="AS15" s="39"/>
      <c r="AT15" s="39"/>
      <c r="AU15" s="1" t="s">
        <v>65</v>
      </c>
      <c r="AV15" s="1">
        <v>0.1</v>
      </c>
      <c r="AW15" s="1">
        <f t="shared" si="6"/>
        <v>0.1</v>
      </c>
      <c r="AX15" s="37">
        <f t="shared" si="7"/>
        <v>77.914489795918357</v>
      </c>
      <c r="AY15" s="1">
        <f t="shared" si="8"/>
        <v>6.65</v>
      </c>
      <c r="AZ15" s="37">
        <f t="shared" si="9"/>
        <v>84.564489795918362</v>
      </c>
      <c r="BA15" s="1">
        <f t="shared" si="10"/>
        <v>16</v>
      </c>
      <c r="BB15" s="1">
        <f t="shared" si="11"/>
        <v>12</v>
      </c>
    </row>
    <row r="16" spans="1:64" x14ac:dyDescent="0.25">
      <c r="A16" s="7" t="s">
        <v>60</v>
      </c>
      <c r="B16" s="7" t="s">
        <v>100</v>
      </c>
      <c r="C16" s="7" t="s">
        <v>101</v>
      </c>
      <c r="D16" s="2">
        <v>62.46</v>
      </c>
      <c r="E16" s="8" t="s">
        <v>63</v>
      </c>
      <c r="F16" s="8">
        <v>12</v>
      </c>
      <c r="G16" s="8" t="s">
        <v>76</v>
      </c>
      <c r="H16" s="8">
        <v>8</v>
      </c>
      <c r="I16" s="8">
        <v>0</v>
      </c>
      <c r="J16" s="8"/>
      <c r="K16" s="1"/>
      <c r="L16" s="8"/>
      <c r="M16" s="1">
        <v>0</v>
      </c>
      <c r="N16" s="1">
        <f t="shared" si="0"/>
        <v>24.738000000000003</v>
      </c>
      <c r="O16" s="37">
        <f>VLOOKUP(B16,[1]sheet1!$B$2:$Q$32,16,0)</f>
        <v>3.1530612244898002</v>
      </c>
      <c r="P16" s="37">
        <f t="shared" si="1"/>
        <v>81.530612244898009</v>
      </c>
      <c r="Q16" s="39"/>
      <c r="R16" s="1"/>
      <c r="S16" s="37">
        <f t="shared" si="2"/>
        <v>48.918367346938801</v>
      </c>
      <c r="T16" s="1">
        <v>65</v>
      </c>
      <c r="U16" s="1">
        <v>6.5</v>
      </c>
      <c r="V16" s="1"/>
      <c r="W16" s="1"/>
      <c r="X16" s="1"/>
      <c r="Y16" s="1"/>
      <c r="Z16" s="1"/>
      <c r="AA16" s="1"/>
      <c r="AB16" s="8">
        <f t="shared" si="3"/>
        <v>0</v>
      </c>
      <c r="AC16" s="1" t="s">
        <v>79</v>
      </c>
      <c r="AD16" s="1">
        <v>0.15</v>
      </c>
      <c r="AE16" s="1"/>
      <c r="AF16" s="1"/>
      <c r="AG16" s="8">
        <f t="shared" si="4"/>
        <v>0.15</v>
      </c>
      <c r="AH16" s="8"/>
      <c r="AI16" s="8"/>
      <c r="AJ16" s="8"/>
      <c r="AK16" s="1"/>
      <c r="AL16" s="8"/>
      <c r="AM16" s="8"/>
      <c r="AN16" s="8"/>
      <c r="AO16" s="1">
        <f t="shared" si="5"/>
        <v>0</v>
      </c>
      <c r="AP16" s="1"/>
      <c r="AQ16" s="1"/>
      <c r="AR16" s="39"/>
      <c r="AS16" s="39"/>
      <c r="AT16" s="39"/>
      <c r="AU16" s="16" t="s">
        <v>65</v>
      </c>
      <c r="AV16" s="1">
        <v>0.1</v>
      </c>
      <c r="AW16" s="1">
        <f t="shared" si="6"/>
        <v>0.1</v>
      </c>
      <c r="AX16" s="37">
        <f t="shared" si="7"/>
        <v>80.156367346938808</v>
      </c>
      <c r="AY16" s="1">
        <f t="shared" si="8"/>
        <v>0.25</v>
      </c>
      <c r="AZ16" s="37">
        <f t="shared" si="9"/>
        <v>80.406367346938808</v>
      </c>
      <c r="BA16" s="1">
        <f t="shared" si="10"/>
        <v>11</v>
      </c>
      <c r="BB16" s="1">
        <f t="shared" si="11"/>
        <v>16</v>
      </c>
    </row>
    <row r="17" spans="1:54" x14ac:dyDescent="0.25">
      <c r="A17" s="7" t="s">
        <v>60</v>
      </c>
      <c r="B17" s="7" t="s">
        <v>102</v>
      </c>
      <c r="C17" s="7" t="s">
        <v>103</v>
      </c>
      <c r="D17" s="2">
        <v>62.773333333333298</v>
      </c>
      <c r="E17" s="8" t="s">
        <v>63</v>
      </c>
      <c r="F17" s="8">
        <v>12</v>
      </c>
      <c r="G17" s="8" t="s">
        <v>63</v>
      </c>
      <c r="H17" s="8">
        <v>9</v>
      </c>
      <c r="I17" s="8">
        <v>0</v>
      </c>
      <c r="J17" s="8"/>
      <c r="K17" s="1"/>
      <c r="L17" s="8"/>
      <c r="M17" s="1">
        <v>0</v>
      </c>
      <c r="N17" s="1">
        <f t="shared" si="0"/>
        <v>25.131999999999987</v>
      </c>
      <c r="O17" s="37">
        <f>VLOOKUP(B17,[1]sheet1!$B$2:$Q$32,16,0)</f>
        <v>2.60816326530612</v>
      </c>
      <c r="P17" s="37">
        <f t="shared" si="1"/>
        <v>76.081632653061206</v>
      </c>
      <c r="Q17" s="39"/>
      <c r="R17" s="1"/>
      <c r="S17" s="37">
        <f t="shared" si="2"/>
        <v>45.648979591836721</v>
      </c>
      <c r="T17" s="1">
        <v>72</v>
      </c>
      <c r="U17" s="1">
        <v>7.2</v>
      </c>
      <c r="V17" s="1"/>
      <c r="W17" s="1"/>
      <c r="X17" s="1"/>
      <c r="Y17" s="1"/>
      <c r="Z17" s="1"/>
      <c r="AA17" s="1"/>
      <c r="AB17" s="8">
        <f t="shared" si="3"/>
        <v>0</v>
      </c>
      <c r="AC17" s="1"/>
      <c r="AD17" s="1"/>
      <c r="AE17" s="1"/>
      <c r="AF17" s="1"/>
      <c r="AG17" s="8">
        <f t="shared" si="4"/>
        <v>0</v>
      </c>
      <c r="AH17" s="8"/>
      <c r="AI17" s="8"/>
      <c r="AJ17" s="8"/>
      <c r="AK17" s="1"/>
      <c r="AL17" s="8"/>
      <c r="AM17" s="8"/>
      <c r="AN17" s="8"/>
      <c r="AO17" s="1">
        <f t="shared" si="5"/>
        <v>0</v>
      </c>
      <c r="AP17" s="1"/>
      <c r="AQ17" s="1"/>
      <c r="AR17" s="39"/>
      <c r="AS17" s="39"/>
      <c r="AT17" s="39"/>
      <c r="AU17" s="1" t="s">
        <v>65</v>
      </c>
      <c r="AV17" s="1">
        <v>0.1</v>
      </c>
      <c r="AW17" s="1">
        <f t="shared" si="6"/>
        <v>0.1</v>
      </c>
      <c r="AX17" s="37">
        <f t="shared" si="7"/>
        <v>77.980979591836714</v>
      </c>
      <c r="AY17" s="1">
        <f t="shared" si="8"/>
        <v>0.1</v>
      </c>
      <c r="AZ17" s="37">
        <f t="shared" si="9"/>
        <v>78.080979591836709</v>
      </c>
      <c r="BA17" s="1">
        <f t="shared" si="10"/>
        <v>22</v>
      </c>
      <c r="BB17" s="1">
        <f t="shared" si="11"/>
        <v>24</v>
      </c>
    </row>
    <row r="18" spans="1:54" x14ac:dyDescent="0.25">
      <c r="A18" s="7" t="s">
        <v>60</v>
      </c>
      <c r="B18" s="7" t="s">
        <v>104</v>
      </c>
      <c r="C18" s="7" t="s">
        <v>105</v>
      </c>
      <c r="D18" s="2">
        <v>63.113333333333301</v>
      </c>
      <c r="E18" s="8" t="s">
        <v>63</v>
      </c>
      <c r="F18" s="8">
        <v>12</v>
      </c>
      <c r="G18" s="8" t="s">
        <v>63</v>
      </c>
      <c r="H18" s="8">
        <v>9</v>
      </c>
      <c r="I18" s="8">
        <v>1.125</v>
      </c>
      <c r="J18" s="8"/>
      <c r="K18" s="1"/>
      <c r="L18" s="8"/>
      <c r="M18" s="1">
        <v>0</v>
      </c>
      <c r="N18" s="1">
        <f t="shared" si="0"/>
        <v>25.57149999999999</v>
      </c>
      <c r="O18" s="37">
        <f>VLOOKUP(B18,[1]sheet1!$B$2:$Q$32,16,0)</f>
        <v>1.9826530612244899</v>
      </c>
      <c r="P18" s="37">
        <f t="shared" si="1"/>
        <v>69.826530612244895</v>
      </c>
      <c r="Q18" s="39"/>
      <c r="R18" s="1"/>
      <c r="S18" s="37">
        <f t="shared" si="2"/>
        <v>41.895918367346937</v>
      </c>
      <c r="T18" s="1">
        <v>93</v>
      </c>
      <c r="U18" s="1">
        <v>9.3000000000000007</v>
      </c>
      <c r="V18" s="1"/>
      <c r="W18" s="1"/>
      <c r="X18" s="1"/>
      <c r="Y18" s="1"/>
      <c r="Z18" s="1"/>
      <c r="AA18" s="1"/>
      <c r="AB18" s="8">
        <f t="shared" si="3"/>
        <v>0</v>
      </c>
      <c r="AC18" s="1"/>
      <c r="AD18" s="1"/>
      <c r="AE18" s="1"/>
      <c r="AF18" s="1"/>
      <c r="AG18" s="8">
        <f t="shared" si="4"/>
        <v>0</v>
      </c>
      <c r="AH18" s="8" t="s">
        <v>106</v>
      </c>
      <c r="AI18" s="8" t="s">
        <v>107</v>
      </c>
      <c r="AJ18" s="8">
        <v>1.25</v>
      </c>
      <c r="AK18" s="1"/>
      <c r="AL18" s="8"/>
      <c r="AM18" s="8"/>
      <c r="AN18" s="8"/>
      <c r="AO18" s="1">
        <f t="shared" si="5"/>
        <v>1.25</v>
      </c>
      <c r="AP18" s="1"/>
      <c r="AQ18" s="1"/>
      <c r="AR18" s="39"/>
      <c r="AS18" s="39"/>
      <c r="AT18" s="39"/>
      <c r="AU18" s="16" t="s">
        <v>65</v>
      </c>
      <c r="AV18" s="1">
        <v>0.1</v>
      </c>
      <c r="AW18" s="1">
        <f t="shared" si="6"/>
        <v>0.1</v>
      </c>
      <c r="AX18" s="37">
        <f t="shared" si="7"/>
        <v>76.76741836734692</v>
      </c>
      <c r="AY18" s="1">
        <f t="shared" si="8"/>
        <v>1.35</v>
      </c>
      <c r="AZ18" s="37">
        <f t="shared" si="9"/>
        <v>78.117418367346914</v>
      </c>
      <c r="BA18" s="1">
        <f t="shared" si="10"/>
        <v>30</v>
      </c>
      <c r="BB18" s="1">
        <f t="shared" si="11"/>
        <v>23</v>
      </c>
    </row>
    <row r="19" spans="1:54" x14ac:dyDescent="0.25">
      <c r="A19" s="7" t="s">
        <v>60</v>
      </c>
      <c r="B19" s="7" t="s">
        <v>108</v>
      </c>
      <c r="C19" s="7" t="s">
        <v>109</v>
      </c>
      <c r="D19" s="2">
        <v>62.84</v>
      </c>
      <c r="E19" s="8" t="s">
        <v>63</v>
      </c>
      <c r="F19" s="8">
        <v>12</v>
      </c>
      <c r="G19" s="8" t="s">
        <v>63</v>
      </c>
      <c r="H19" s="8">
        <v>9</v>
      </c>
      <c r="I19" s="8">
        <v>0</v>
      </c>
      <c r="J19" s="8"/>
      <c r="K19" s="27"/>
      <c r="L19" s="8"/>
      <c r="M19" s="1">
        <v>0</v>
      </c>
      <c r="N19" s="1">
        <f t="shared" si="0"/>
        <v>25.152000000000001</v>
      </c>
      <c r="O19" s="37">
        <f>VLOOKUP(B19,[1]sheet1!$B$2:$Q$32,16,0)</f>
        <v>2.1785714285714302</v>
      </c>
      <c r="P19" s="37">
        <f t="shared" si="1"/>
        <v>71.785714285714306</v>
      </c>
      <c r="Q19" s="40"/>
      <c r="R19" s="1"/>
      <c r="S19" s="37">
        <f t="shared" si="2"/>
        <v>43.071428571428584</v>
      </c>
      <c r="T19" s="1">
        <v>90.5</v>
      </c>
      <c r="U19" s="1">
        <v>9.0500000000000007</v>
      </c>
      <c r="V19" s="1"/>
      <c r="W19" s="1"/>
      <c r="X19" s="1"/>
      <c r="Y19" s="1"/>
      <c r="Z19" s="1"/>
      <c r="AA19" s="1"/>
      <c r="AB19" s="8">
        <f t="shared" si="3"/>
        <v>0</v>
      </c>
      <c r="AC19" s="1" t="s">
        <v>79</v>
      </c>
      <c r="AD19" s="27">
        <v>0.15</v>
      </c>
      <c r="AF19" s="27"/>
      <c r="AG19" s="8">
        <f t="shared" si="4"/>
        <v>0.15</v>
      </c>
      <c r="AH19" s="8"/>
      <c r="AI19" s="8"/>
      <c r="AJ19" s="8"/>
      <c r="AK19" s="27"/>
      <c r="AL19" s="8"/>
      <c r="AM19" s="8"/>
      <c r="AN19" s="8"/>
      <c r="AO19" s="1">
        <f t="shared" si="5"/>
        <v>0</v>
      </c>
      <c r="AP19" s="1"/>
      <c r="AQ19" s="1"/>
      <c r="AR19" s="41"/>
      <c r="AS19" s="41"/>
      <c r="AT19" s="41"/>
      <c r="AU19" s="1" t="s">
        <v>65</v>
      </c>
      <c r="AV19" s="1">
        <v>0.1</v>
      </c>
      <c r="AW19" s="1">
        <f t="shared" si="6"/>
        <v>0.1</v>
      </c>
      <c r="AX19" s="37">
        <f t="shared" si="7"/>
        <v>77.273428571428582</v>
      </c>
      <c r="AY19" s="1">
        <f t="shared" si="8"/>
        <v>0.25</v>
      </c>
      <c r="AZ19" s="37">
        <f t="shared" si="9"/>
        <v>77.523428571428582</v>
      </c>
      <c r="BA19" s="1">
        <f t="shared" si="10"/>
        <v>25</v>
      </c>
      <c r="BB19" s="1">
        <f t="shared" si="11"/>
        <v>26</v>
      </c>
    </row>
    <row r="20" spans="1:54" x14ac:dyDescent="0.25">
      <c r="A20" s="7" t="s">
        <v>60</v>
      </c>
      <c r="B20" s="7" t="s">
        <v>110</v>
      </c>
      <c r="C20" s="7" t="s">
        <v>111</v>
      </c>
      <c r="D20" s="2">
        <v>62.6933333333333</v>
      </c>
      <c r="E20" s="8" t="s">
        <v>63</v>
      </c>
      <c r="F20" s="8">
        <v>12</v>
      </c>
      <c r="G20" s="8" t="s">
        <v>63</v>
      </c>
      <c r="H20" s="8">
        <v>8</v>
      </c>
      <c r="I20" s="8">
        <v>1.425</v>
      </c>
      <c r="J20" s="8"/>
      <c r="K20" s="1"/>
      <c r="L20" s="8"/>
      <c r="M20" s="1">
        <v>0</v>
      </c>
      <c r="N20" s="1">
        <f t="shared" si="0"/>
        <v>25.235499999999988</v>
      </c>
      <c r="O20" s="37">
        <f>VLOOKUP(B20,[1]sheet1!$B$2:$Q$32,16,0)</f>
        <v>3.4908163265306098</v>
      </c>
      <c r="P20" s="37">
        <f t="shared" si="1"/>
        <v>84.908163265306101</v>
      </c>
      <c r="Q20" s="39" t="s">
        <v>112</v>
      </c>
      <c r="R20" s="1">
        <v>0.6</v>
      </c>
      <c r="S20" s="37">
        <f t="shared" si="2"/>
        <v>51.304897959183656</v>
      </c>
      <c r="T20" s="1">
        <v>96.5</v>
      </c>
      <c r="U20" s="1">
        <v>9.65</v>
      </c>
      <c r="V20" s="1" t="s">
        <v>113</v>
      </c>
      <c r="W20" s="1">
        <v>3</v>
      </c>
      <c r="X20" s="1"/>
      <c r="Y20" s="1"/>
      <c r="Z20" s="1"/>
      <c r="AA20" s="1"/>
      <c r="AB20" s="8">
        <f t="shared" si="3"/>
        <v>3</v>
      </c>
      <c r="AC20" s="1"/>
      <c r="AD20" s="1"/>
      <c r="AE20" s="1"/>
      <c r="AF20" s="1"/>
      <c r="AG20" s="8">
        <f t="shared" si="4"/>
        <v>0</v>
      </c>
      <c r="AH20" s="8"/>
      <c r="AI20" s="8"/>
      <c r="AJ20" s="8"/>
      <c r="AK20" s="1"/>
      <c r="AL20" s="8"/>
      <c r="AM20" s="8"/>
      <c r="AN20" s="8"/>
      <c r="AO20" s="1">
        <f t="shared" si="5"/>
        <v>0</v>
      </c>
      <c r="AP20" s="1"/>
      <c r="AQ20" s="1"/>
      <c r="AR20" s="39"/>
      <c r="AS20" s="39" t="s">
        <v>114</v>
      </c>
      <c r="AT20" s="39">
        <v>0.2</v>
      </c>
      <c r="AU20" s="16" t="s">
        <v>65</v>
      </c>
      <c r="AV20" s="1">
        <v>0.1</v>
      </c>
      <c r="AW20" s="1">
        <f t="shared" si="6"/>
        <v>0.30000000000000004</v>
      </c>
      <c r="AX20" s="37">
        <f t="shared" si="7"/>
        <v>86.190397959183656</v>
      </c>
      <c r="AY20" s="1">
        <f t="shared" si="8"/>
        <v>3.3</v>
      </c>
      <c r="AZ20" s="37">
        <f t="shared" si="9"/>
        <v>89.490397959183653</v>
      </c>
      <c r="BA20" s="1">
        <f t="shared" si="10"/>
        <v>9</v>
      </c>
      <c r="BB20" s="1">
        <f t="shared" si="11"/>
        <v>4</v>
      </c>
    </row>
    <row r="21" spans="1:54" x14ac:dyDescent="0.25">
      <c r="A21" s="7" t="s">
        <v>60</v>
      </c>
      <c r="B21" s="7" t="s">
        <v>115</v>
      </c>
      <c r="C21" s="7" t="s">
        <v>116</v>
      </c>
      <c r="D21" s="2">
        <v>61.88</v>
      </c>
      <c r="E21" s="8" t="s">
        <v>63</v>
      </c>
      <c r="F21" s="8">
        <v>12</v>
      </c>
      <c r="G21" s="8" t="s">
        <v>63</v>
      </c>
      <c r="H21" s="8">
        <v>9</v>
      </c>
      <c r="I21" s="8">
        <v>0</v>
      </c>
      <c r="J21" s="8"/>
      <c r="K21" s="1"/>
      <c r="L21" s="8"/>
      <c r="M21" s="1">
        <v>0</v>
      </c>
      <c r="N21" s="1">
        <f t="shared" si="0"/>
        <v>24.863999999999997</v>
      </c>
      <c r="O21" s="37">
        <f>VLOOKUP(B21,[1]sheet1!$B$2:$Q$32,16,0)</f>
        <v>2.3612244897959198</v>
      </c>
      <c r="P21" s="37">
        <f t="shared" si="1"/>
        <v>73.612244897959201</v>
      </c>
      <c r="Q21" s="39"/>
      <c r="R21" s="1"/>
      <c r="S21" s="37">
        <f t="shared" si="2"/>
        <v>44.167346938775516</v>
      </c>
      <c r="T21" s="1">
        <v>90</v>
      </c>
      <c r="U21" s="1">
        <v>9</v>
      </c>
      <c r="V21" s="1"/>
      <c r="W21" s="1"/>
      <c r="X21" s="1"/>
      <c r="Y21" s="1"/>
      <c r="Z21" s="1"/>
      <c r="AA21" s="1"/>
      <c r="AB21" s="8">
        <f t="shared" si="3"/>
        <v>0</v>
      </c>
      <c r="AC21" s="1"/>
      <c r="AD21" s="1"/>
      <c r="AE21" s="1"/>
      <c r="AF21" s="1"/>
      <c r="AG21" s="8">
        <f t="shared" si="4"/>
        <v>0</v>
      </c>
      <c r="AH21" s="8"/>
      <c r="AI21" s="8"/>
      <c r="AJ21" s="8"/>
      <c r="AK21" s="1"/>
      <c r="AL21" s="8"/>
      <c r="AM21" s="8"/>
      <c r="AN21" s="8"/>
      <c r="AO21" s="1">
        <f t="shared" si="5"/>
        <v>0</v>
      </c>
      <c r="AP21" s="1"/>
      <c r="AQ21" s="1"/>
      <c r="AR21" s="39"/>
      <c r="AS21" s="39"/>
      <c r="AT21" s="39"/>
      <c r="AU21" s="1" t="s">
        <v>65</v>
      </c>
      <c r="AV21" s="1">
        <v>0.1</v>
      </c>
      <c r="AW21" s="1">
        <f t="shared" ref="AW21:AW35" si="12">AT21+AV21+AQ21</f>
        <v>0.1</v>
      </c>
      <c r="AX21" s="37">
        <f t="shared" si="7"/>
        <v>78.031346938775513</v>
      </c>
      <c r="AY21" s="1">
        <f t="shared" si="8"/>
        <v>0.1</v>
      </c>
      <c r="AZ21" s="37">
        <f t="shared" si="9"/>
        <v>78.131346938775508</v>
      </c>
      <c r="BA21" s="1">
        <f t="shared" si="10"/>
        <v>24</v>
      </c>
      <c r="BB21" s="1">
        <f t="shared" si="11"/>
        <v>22</v>
      </c>
    </row>
    <row r="22" spans="1:54" x14ac:dyDescent="0.25">
      <c r="A22" s="7" t="s">
        <v>60</v>
      </c>
      <c r="B22" s="7" t="s">
        <v>117</v>
      </c>
      <c r="C22" s="7" t="s">
        <v>118</v>
      </c>
      <c r="D22" s="2">
        <v>61.546666666666702</v>
      </c>
      <c r="E22" s="8" t="s">
        <v>63</v>
      </c>
      <c r="F22" s="8">
        <v>12</v>
      </c>
      <c r="G22" s="8" t="s">
        <v>63</v>
      </c>
      <c r="H22" s="8">
        <v>9</v>
      </c>
      <c r="I22" s="8">
        <v>0</v>
      </c>
      <c r="J22" s="8"/>
      <c r="K22" s="1"/>
      <c r="L22" s="8"/>
      <c r="M22" s="1">
        <v>0</v>
      </c>
      <c r="N22" s="1">
        <f t="shared" si="0"/>
        <v>24.764000000000014</v>
      </c>
      <c r="O22" s="37">
        <f>VLOOKUP(B22,[1]sheet1!$B$2:$Q$32,16,0)</f>
        <v>2.5765306122449001</v>
      </c>
      <c r="P22" s="37">
        <f t="shared" si="1"/>
        <v>75.765306122449005</v>
      </c>
      <c r="Q22" s="39"/>
      <c r="R22" s="1"/>
      <c r="S22" s="37">
        <f t="shared" si="2"/>
        <v>45.459183673469404</v>
      </c>
      <c r="T22" s="1">
        <v>74</v>
      </c>
      <c r="U22" s="1">
        <v>7.4</v>
      </c>
      <c r="V22" s="1"/>
      <c r="W22" s="1"/>
      <c r="X22" s="1"/>
      <c r="Y22" s="1"/>
      <c r="Z22" s="1"/>
      <c r="AA22" s="1"/>
      <c r="AB22" s="8">
        <f t="shared" si="3"/>
        <v>0</v>
      </c>
      <c r="AC22" s="1"/>
      <c r="AD22" s="1"/>
      <c r="AE22" s="1"/>
      <c r="AF22" s="1"/>
      <c r="AG22" s="8">
        <f t="shared" si="4"/>
        <v>0</v>
      </c>
      <c r="AH22" s="8"/>
      <c r="AI22" s="8"/>
      <c r="AJ22" s="8"/>
      <c r="AK22" s="1"/>
      <c r="AL22" s="8"/>
      <c r="AM22" s="8"/>
      <c r="AN22" s="8"/>
      <c r="AO22" s="1">
        <f t="shared" si="5"/>
        <v>0</v>
      </c>
      <c r="AP22" s="1"/>
      <c r="AQ22" s="1"/>
      <c r="AR22" s="39"/>
      <c r="AS22" s="39"/>
      <c r="AT22" s="39"/>
      <c r="AU22" s="16" t="s">
        <v>65</v>
      </c>
      <c r="AV22" s="1">
        <v>0.1</v>
      </c>
      <c r="AW22" s="1">
        <f t="shared" si="12"/>
        <v>0.1</v>
      </c>
      <c r="AX22" s="37">
        <f t="shared" si="7"/>
        <v>77.623183673469427</v>
      </c>
      <c r="AY22" s="1">
        <f t="shared" si="8"/>
        <v>0.1</v>
      </c>
      <c r="AZ22" s="37">
        <f t="shared" si="9"/>
        <v>77.723183673469421</v>
      </c>
      <c r="BA22" s="1">
        <f t="shared" si="10"/>
        <v>23</v>
      </c>
      <c r="BB22" s="1">
        <f t="shared" si="11"/>
        <v>25</v>
      </c>
    </row>
    <row r="23" spans="1:54" x14ac:dyDescent="0.25">
      <c r="A23" s="7" t="s">
        <v>60</v>
      </c>
      <c r="B23" s="7" t="s">
        <v>119</v>
      </c>
      <c r="C23" s="7" t="s">
        <v>120</v>
      </c>
      <c r="D23" s="2">
        <v>59.853333333333303</v>
      </c>
      <c r="E23" s="8" t="s">
        <v>63</v>
      </c>
      <c r="F23" s="8">
        <v>12</v>
      </c>
      <c r="G23" s="8" t="s">
        <v>63</v>
      </c>
      <c r="H23" s="8">
        <v>9</v>
      </c>
      <c r="I23" s="8">
        <v>0</v>
      </c>
      <c r="J23" s="8"/>
      <c r="K23" s="1"/>
      <c r="L23" s="8"/>
      <c r="M23" s="1">
        <v>0</v>
      </c>
      <c r="N23" s="1">
        <f t="shared" si="0"/>
        <v>24.25599999999999</v>
      </c>
      <c r="O23" s="37">
        <f>VLOOKUP(B23,[1]sheet1!$B$2:$Q$32,16,0)</f>
        <v>1.36530612244898</v>
      </c>
      <c r="P23" s="37">
        <f t="shared" si="1"/>
        <v>63.653061224489804</v>
      </c>
      <c r="Q23" s="39"/>
      <c r="R23" s="1"/>
      <c r="S23" s="37">
        <f t="shared" si="2"/>
        <v>38.191836734693879</v>
      </c>
      <c r="T23" s="1">
        <v>79</v>
      </c>
      <c r="U23" s="1">
        <v>7.9</v>
      </c>
      <c r="V23" s="1"/>
      <c r="W23" s="1"/>
      <c r="X23" s="1"/>
      <c r="Y23" s="1"/>
      <c r="Z23" s="1"/>
      <c r="AA23" s="1"/>
      <c r="AB23" s="8">
        <f t="shared" si="3"/>
        <v>0</v>
      </c>
      <c r="AC23" s="1"/>
      <c r="AD23" s="1"/>
      <c r="AE23" s="1"/>
      <c r="AF23" s="1"/>
      <c r="AG23" s="8">
        <f t="shared" si="4"/>
        <v>0</v>
      </c>
      <c r="AH23" s="8"/>
      <c r="AI23" s="8"/>
      <c r="AJ23" s="8"/>
      <c r="AK23" s="1"/>
      <c r="AL23" s="8"/>
      <c r="AM23" s="8"/>
      <c r="AN23" s="8"/>
      <c r="AO23" s="1">
        <f t="shared" si="5"/>
        <v>0</v>
      </c>
      <c r="AP23" s="1"/>
      <c r="AQ23" s="1"/>
      <c r="AR23" s="39"/>
      <c r="AS23" s="39"/>
      <c r="AT23" s="39"/>
      <c r="AU23" s="1" t="s">
        <v>65</v>
      </c>
      <c r="AV23" s="1">
        <v>0.1</v>
      </c>
      <c r="AW23" s="1">
        <f t="shared" si="12"/>
        <v>0.1</v>
      </c>
      <c r="AX23" s="37">
        <f t="shared" si="7"/>
        <v>70.347836734693871</v>
      </c>
      <c r="AY23" s="1">
        <f t="shared" si="8"/>
        <v>0.1</v>
      </c>
      <c r="AZ23" s="37">
        <f t="shared" si="9"/>
        <v>70.447836734693865</v>
      </c>
      <c r="BA23" s="1">
        <f t="shared" si="10"/>
        <v>31</v>
      </c>
      <c r="BB23" s="1">
        <f t="shared" si="11"/>
        <v>31</v>
      </c>
    </row>
    <row r="24" spans="1:54" x14ac:dyDescent="0.25">
      <c r="A24" s="7" t="s">
        <v>60</v>
      </c>
      <c r="B24" s="7" t="s">
        <v>121</v>
      </c>
      <c r="C24" s="7" t="s">
        <v>122</v>
      </c>
      <c r="D24" s="2">
        <v>62.993333333333297</v>
      </c>
      <c r="E24" s="8" t="s">
        <v>63</v>
      </c>
      <c r="F24" s="8">
        <v>12</v>
      </c>
      <c r="G24" s="8" t="s">
        <v>63</v>
      </c>
      <c r="H24" s="8">
        <v>8</v>
      </c>
      <c r="I24" s="8">
        <v>0</v>
      </c>
      <c r="J24" s="8"/>
      <c r="K24" s="1"/>
      <c r="L24" s="8"/>
      <c r="M24" s="1">
        <v>0</v>
      </c>
      <c r="N24" s="1">
        <f t="shared" si="0"/>
        <v>24.897999999999989</v>
      </c>
      <c r="O24" s="37">
        <f>VLOOKUP(B24,[1]sheet1!$B$2:$Q$32,16,0)</f>
        <v>2.64591836734694</v>
      </c>
      <c r="P24" s="37">
        <f t="shared" si="1"/>
        <v>76.459183673469397</v>
      </c>
      <c r="Q24" s="39"/>
      <c r="R24" s="1"/>
      <c r="S24" s="37">
        <f t="shared" si="2"/>
        <v>45.875510204081635</v>
      </c>
      <c r="T24" s="1">
        <v>74</v>
      </c>
      <c r="U24" s="1">
        <v>7.4</v>
      </c>
      <c r="V24" s="1"/>
      <c r="W24" s="1"/>
      <c r="X24" s="1"/>
      <c r="Y24" s="1"/>
      <c r="Z24" s="1"/>
      <c r="AA24" s="1"/>
      <c r="AB24" s="8">
        <f t="shared" si="3"/>
        <v>0</v>
      </c>
      <c r="AC24" s="1"/>
      <c r="AD24" s="1"/>
      <c r="AE24" s="1"/>
      <c r="AF24" s="1"/>
      <c r="AG24" s="8">
        <f t="shared" si="4"/>
        <v>0</v>
      </c>
      <c r="AH24" s="8" t="s">
        <v>123</v>
      </c>
      <c r="AI24" s="8" t="s">
        <v>124</v>
      </c>
      <c r="AJ24" s="8">
        <v>1.25</v>
      </c>
      <c r="AK24" s="1" t="s">
        <v>81</v>
      </c>
      <c r="AL24" s="8">
        <v>0.25</v>
      </c>
      <c r="AM24" s="8"/>
      <c r="AN24" s="8"/>
      <c r="AO24" s="1">
        <f t="shared" si="5"/>
        <v>1.5</v>
      </c>
      <c r="AP24" s="1"/>
      <c r="AQ24" s="1"/>
      <c r="AR24" s="39"/>
      <c r="AS24" s="39"/>
      <c r="AT24" s="39"/>
      <c r="AU24" s="16" t="s">
        <v>65</v>
      </c>
      <c r="AV24" s="1">
        <v>0.1</v>
      </c>
      <c r="AW24" s="1">
        <f t="shared" si="12"/>
        <v>0.1</v>
      </c>
      <c r="AX24" s="37">
        <f t="shared" si="7"/>
        <v>78.173510204081623</v>
      </c>
      <c r="AY24" s="1">
        <f t="shared" si="8"/>
        <v>1.6</v>
      </c>
      <c r="AZ24" s="37">
        <f t="shared" si="9"/>
        <v>79.773510204081617</v>
      </c>
      <c r="BA24" s="1">
        <f t="shared" si="10"/>
        <v>21</v>
      </c>
      <c r="BB24" s="1">
        <f t="shared" si="11"/>
        <v>18</v>
      </c>
    </row>
    <row r="25" spans="1:54" x14ac:dyDescent="0.25">
      <c r="A25" s="7" t="s">
        <v>60</v>
      </c>
      <c r="B25" s="7" t="s">
        <v>125</v>
      </c>
      <c r="C25" s="7" t="s">
        <v>126</v>
      </c>
      <c r="D25" s="2">
        <v>62.866666666666703</v>
      </c>
      <c r="E25" s="8" t="s">
        <v>63</v>
      </c>
      <c r="F25" s="8">
        <v>12</v>
      </c>
      <c r="G25" s="8" t="s">
        <v>63</v>
      </c>
      <c r="H25" s="8">
        <v>9</v>
      </c>
      <c r="I25" s="8">
        <v>7.5</v>
      </c>
      <c r="J25" s="8"/>
      <c r="K25" s="1"/>
      <c r="L25" s="8"/>
      <c r="M25" s="1">
        <v>0</v>
      </c>
      <c r="N25" s="1">
        <f t="shared" si="0"/>
        <v>27.410000000000011</v>
      </c>
      <c r="O25" s="37">
        <f>VLOOKUP(B25,[1]sheet1!$B$2:$Q$32,16,0)</f>
        <v>3.49905660377358</v>
      </c>
      <c r="P25" s="37">
        <f t="shared" si="1"/>
        <v>84.990566037735803</v>
      </c>
      <c r="Q25" s="39" t="s">
        <v>127</v>
      </c>
      <c r="R25" s="1">
        <v>0.3</v>
      </c>
      <c r="S25" s="37">
        <f t="shared" si="2"/>
        <v>51.174339622641476</v>
      </c>
      <c r="T25" s="1">
        <v>94.5</v>
      </c>
      <c r="U25" s="1">
        <v>9.4499999999999993</v>
      </c>
      <c r="V25" s="1" t="s">
        <v>128</v>
      </c>
      <c r="W25" s="1">
        <v>1.9</v>
      </c>
      <c r="X25" s="1"/>
      <c r="Y25" s="1"/>
      <c r="Z25" s="1"/>
      <c r="AA25" s="1"/>
      <c r="AB25" s="8">
        <f t="shared" si="3"/>
        <v>1.9</v>
      </c>
      <c r="AC25" s="1" t="s">
        <v>129</v>
      </c>
      <c r="AD25" s="1">
        <v>0.25</v>
      </c>
      <c r="AE25" s="1"/>
      <c r="AF25" s="1"/>
      <c r="AG25" s="8">
        <f t="shared" si="4"/>
        <v>0.25</v>
      </c>
      <c r="AH25" s="8" t="s">
        <v>130</v>
      </c>
      <c r="AI25" s="8" t="s">
        <v>130</v>
      </c>
      <c r="AJ25" s="8">
        <v>2</v>
      </c>
      <c r="AK25" s="1" t="s">
        <v>131</v>
      </c>
      <c r="AL25" s="8">
        <v>0.7</v>
      </c>
      <c r="AM25" s="8"/>
      <c r="AN25" s="8"/>
      <c r="AO25" s="1">
        <f t="shared" si="5"/>
        <v>2.7</v>
      </c>
      <c r="AP25" s="1"/>
      <c r="AQ25" s="1"/>
      <c r="AR25" s="39"/>
      <c r="AS25" s="39"/>
      <c r="AT25" s="39"/>
      <c r="AU25" s="1" t="s">
        <v>65</v>
      </c>
      <c r="AV25" s="1">
        <v>0.1</v>
      </c>
      <c r="AW25" s="1">
        <f t="shared" si="12"/>
        <v>0.1</v>
      </c>
      <c r="AX25" s="37">
        <f t="shared" si="7"/>
        <v>88.034339622641497</v>
      </c>
      <c r="AY25" s="1">
        <f t="shared" si="8"/>
        <v>4.9499999999999993</v>
      </c>
      <c r="AZ25" s="37">
        <f t="shared" si="9"/>
        <v>92.9843396226415</v>
      </c>
      <c r="BA25" s="1">
        <f t="shared" si="10"/>
        <v>8</v>
      </c>
      <c r="BB25" s="1">
        <f t="shared" si="11"/>
        <v>3</v>
      </c>
    </row>
    <row r="26" spans="1:54" x14ac:dyDescent="0.25">
      <c r="A26" s="7" t="s">
        <v>60</v>
      </c>
      <c r="B26" s="7" t="s">
        <v>132</v>
      </c>
      <c r="C26" s="7" t="s">
        <v>133</v>
      </c>
      <c r="D26" s="2">
        <v>62.773333333333298</v>
      </c>
      <c r="E26" s="8" t="s">
        <v>63</v>
      </c>
      <c r="F26" s="8">
        <v>12</v>
      </c>
      <c r="G26" s="8" t="s">
        <v>63</v>
      </c>
      <c r="H26" s="8">
        <v>9</v>
      </c>
      <c r="I26" s="8">
        <v>5.85</v>
      </c>
      <c r="J26" s="8"/>
      <c r="K26" s="1"/>
      <c r="L26" s="8"/>
      <c r="M26" s="1">
        <v>0</v>
      </c>
      <c r="N26" s="1">
        <f t="shared" si="0"/>
        <v>26.886999999999986</v>
      </c>
      <c r="O26" s="37">
        <f>VLOOKUP(B26,[1]sheet1!$B$2:$Q$32,16,0)</f>
        <v>2.7069306930693098</v>
      </c>
      <c r="P26" s="37">
        <f t="shared" si="1"/>
        <v>77.069306930693102</v>
      </c>
      <c r="Q26" s="39"/>
      <c r="R26" s="1"/>
      <c r="S26" s="37">
        <f t="shared" si="2"/>
        <v>46.241584158415861</v>
      </c>
      <c r="T26" s="1">
        <v>73.5</v>
      </c>
      <c r="U26" s="1">
        <v>7.35</v>
      </c>
      <c r="V26" s="1" t="s">
        <v>134</v>
      </c>
      <c r="W26" s="1">
        <v>4</v>
      </c>
      <c r="X26" s="1"/>
      <c r="Y26" s="1"/>
      <c r="Z26" s="1"/>
      <c r="AA26" s="1"/>
      <c r="AB26" s="8">
        <f t="shared" si="3"/>
        <v>4</v>
      </c>
      <c r="AC26" s="1" t="s">
        <v>129</v>
      </c>
      <c r="AD26" s="1">
        <v>0.25</v>
      </c>
      <c r="AF26" s="1"/>
      <c r="AG26" s="8">
        <f t="shared" si="4"/>
        <v>0.25</v>
      </c>
      <c r="AH26" s="8"/>
      <c r="AI26" s="8"/>
      <c r="AJ26" s="8"/>
      <c r="AK26" s="1"/>
      <c r="AL26" s="8"/>
      <c r="AM26" s="8"/>
      <c r="AN26" s="8"/>
      <c r="AO26" s="1">
        <f t="shared" si="5"/>
        <v>0</v>
      </c>
      <c r="AP26" s="1"/>
      <c r="AQ26" s="1"/>
      <c r="AR26" s="39"/>
      <c r="AS26" s="39"/>
      <c r="AT26" s="39"/>
      <c r="AU26" s="16" t="s">
        <v>65</v>
      </c>
      <c r="AV26" s="1">
        <v>0.1</v>
      </c>
      <c r="AW26" s="1">
        <f t="shared" si="12"/>
        <v>0.1</v>
      </c>
      <c r="AX26" s="37">
        <f t="shared" si="7"/>
        <v>80.478584158415842</v>
      </c>
      <c r="AY26" s="1">
        <f t="shared" si="8"/>
        <v>4.3499999999999996</v>
      </c>
      <c r="AZ26" s="37">
        <f t="shared" si="9"/>
        <v>84.828584158415836</v>
      </c>
      <c r="BA26" s="1">
        <f t="shared" si="10"/>
        <v>18</v>
      </c>
      <c r="BB26" s="1">
        <f t="shared" si="11"/>
        <v>10</v>
      </c>
    </row>
    <row r="27" spans="1:54" x14ac:dyDescent="0.25">
      <c r="A27" s="7" t="s">
        <v>60</v>
      </c>
      <c r="B27" s="7" t="s">
        <v>135</v>
      </c>
      <c r="C27" s="7" t="s">
        <v>136</v>
      </c>
      <c r="D27" s="2">
        <v>62.8</v>
      </c>
      <c r="E27" s="8" t="s">
        <v>63</v>
      </c>
      <c r="F27" s="8">
        <v>12</v>
      </c>
      <c r="G27" s="8" t="s">
        <v>63</v>
      </c>
      <c r="H27" s="8">
        <v>9</v>
      </c>
      <c r="I27" s="8">
        <v>4.95</v>
      </c>
      <c r="J27" s="8"/>
      <c r="K27" s="1"/>
      <c r="L27" s="8"/>
      <c r="M27" s="1">
        <v>0</v>
      </c>
      <c r="N27" s="1">
        <f t="shared" si="0"/>
        <v>26.625</v>
      </c>
      <c r="O27" s="37">
        <f>VLOOKUP(B27,[1]sheet1!$B$2:$Q$32,16,0)</f>
        <v>2.6855932203389798</v>
      </c>
      <c r="P27" s="37">
        <f t="shared" si="1"/>
        <v>76.855932203389798</v>
      </c>
      <c r="Q27" s="39"/>
      <c r="R27" s="1"/>
      <c r="S27" s="37">
        <f t="shared" si="2"/>
        <v>46.113559322033879</v>
      </c>
      <c r="T27" s="1">
        <v>65</v>
      </c>
      <c r="U27" s="1">
        <v>6.5</v>
      </c>
      <c r="V27" s="1"/>
      <c r="W27" s="1"/>
      <c r="X27" s="1"/>
      <c r="Y27" s="1"/>
      <c r="Z27" s="1"/>
      <c r="AA27" s="1"/>
      <c r="AB27" s="8">
        <f t="shared" si="3"/>
        <v>0</v>
      </c>
      <c r="AC27" s="1"/>
      <c r="AD27" s="1"/>
      <c r="AE27" s="1"/>
      <c r="AF27" s="1"/>
      <c r="AG27" s="8">
        <f t="shared" si="4"/>
        <v>0</v>
      </c>
      <c r="AH27" s="8"/>
      <c r="AI27" s="8"/>
      <c r="AJ27" s="8"/>
      <c r="AK27" s="1"/>
      <c r="AL27" s="8"/>
      <c r="AM27" s="8"/>
      <c r="AN27" s="8"/>
      <c r="AO27" s="1">
        <f t="shared" si="5"/>
        <v>0</v>
      </c>
      <c r="AP27" s="1"/>
      <c r="AQ27" s="1"/>
      <c r="AR27" s="39"/>
      <c r="AS27" s="39"/>
      <c r="AT27" s="39"/>
      <c r="AU27" s="1" t="s">
        <v>65</v>
      </c>
      <c r="AV27" s="1">
        <v>0.1</v>
      </c>
      <c r="AW27" s="1">
        <f t="shared" si="12"/>
        <v>0.1</v>
      </c>
      <c r="AX27" s="37">
        <f t="shared" si="7"/>
        <v>79.238559322033879</v>
      </c>
      <c r="AY27" s="1">
        <f t="shared" si="8"/>
        <v>0.1</v>
      </c>
      <c r="AZ27" s="37">
        <f t="shared" si="9"/>
        <v>79.338559322033873</v>
      </c>
      <c r="BA27" s="1">
        <f t="shared" si="10"/>
        <v>19</v>
      </c>
      <c r="BB27" s="1">
        <f t="shared" si="11"/>
        <v>21</v>
      </c>
    </row>
    <row r="28" spans="1:54" x14ac:dyDescent="0.25">
      <c r="A28" s="7" t="s">
        <v>60</v>
      </c>
      <c r="B28" s="7" t="s">
        <v>137</v>
      </c>
      <c r="C28" s="7" t="s">
        <v>138</v>
      </c>
      <c r="D28" s="2">
        <v>61.253333333333302</v>
      </c>
      <c r="E28" s="8" t="s">
        <v>63</v>
      </c>
      <c r="F28" s="8">
        <v>12</v>
      </c>
      <c r="G28" s="8" t="s">
        <v>76</v>
      </c>
      <c r="H28" s="8">
        <v>8</v>
      </c>
      <c r="I28" s="8">
        <v>7.5</v>
      </c>
      <c r="J28" s="8"/>
      <c r="K28" s="1"/>
      <c r="L28" s="8"/>
      <c r="M28" s="1">
        <v>0</v>
      </c>
      <c r="N28" s="1">
        <f t="shared" si="0"/>
        <v>26.625999999999991</v>
      </c>
      <c r="O28" s="37">
        <f>VLOOKUP(B28,[1]sheet1!$B$2:$Q$32,16,0)</f>
        <v>3.8122448979591801</v>
      </c>
      <c r="P28" s="37">
        <f t="shared" si="1"/>
        <v>88.122448979591809</v>
      </c>
      <c r="Q28" s="39" t="s">
        <v>127</v>
      </c>
      <c r="R28" s="1">
        <v>0.3</v>
      </c>
      <c r="S28" s="37">
        <f t="shared" si="2"/>
        <v>53.053469387755079</v>
      </c>
      <c r="T28" s="1">
        <v>77</v>
      </c>
      <c r="U28" s="1">
        <v>7.7</v>
      </c>
      <c r="V28" s="1"/>
      <c r="W28" s="1"/>
      <c r="X28" s="1"/>
      <c r="Y28" s="1"/>
      <c r="Z28" s="1" t="s">
        <v>139</v>
      </c>
      <c r="AA28" s="1">
        <v>1.2</v>
      </c>
      <c r="AB28" s="8">
        <f t="shared" si="3"/>
        <v>1.2</v>
      </c>
      <c r="AC28" s="1" t="s">
        <v>140</v>
      </c>
      <c r="AD28" s="1">
        <v>0.3</v>
      </c>
      <c r="AE28" s="1"/>
      <c r="AF28" s="1"/>
      <c r="AG28" s="8">
        <f t="shared" si="4"/>
        <v>0.3</v>
      </c>
      <c r="AH28" s="8"/>
      <c r="AI28" s="8"/>
      <c r="AJ28" s="8"/>
      <c r="AK28" s="1"/>
      <c r="AL28" s="8"/>
      <c r="AM28" s="8"/>
      <c r="AN28" s="8"/>
      <c r="AO28" s="1">
        <f t="shared" si="5"/>
        <v>0</v>
      </c>
      <c r="AP28" s="1"/>
      <c r="AQ28" s="1"/>
      <c r="AR28" s="39"/>
      <c r="AS28" s="39"/>
      <c r="AT28" s="39"/>
      <c r="AU28" s="16" t="s">
        <v>65</v>
      </c>
      <c r="AV28" s="1">
        <v>0.1</v>
      </c>
      <c r="AW28" s="1">
        <f t="shared" si="12"/>
        <v>0.1</v>
      </c>
      <c r="AX28" s="37">
        <f t="shared" si="7"/>
        <v>87.379469387755066</v>
      </c>
      <c r="AY28" s="1">
        <f t="shared" si="8"/>
        <v>1.6</v>
      </c>
      <c r="AZ28" s="37">
        <f t="shared" si="9"/>
        <v>88.97946938775506</v>
      </c>
      <c r="BA28" s="1">
        <f t="shared" si="10"/>
        <v>1</v>
      </c>
      <c r="BB28" s="1">
        <f t="shared" si="11"/>
        <v>6</v>
      </c>
    </row>
    <row r="29" spans="1:54" x14ac:dyDescent="0.25">
      <c r="A29" s="7" t="s">
        <v>60</v>
      </c>
      <c r="B29" s="7" t="s">
        <v>141</v>
      </c>
      <c r="C29" s="7" t="s">
        <v>142</v>
      </c>
      <c r="D29" s="2">
        <v>63.4</v>
      </c>
      <c r="E29" s="8" t="s">
        <v>63</v>
      </c>
      <c r="F29" s="8">
        <v>12</v>
      </c>
      <c r="G29" s="8" t="s">
        <v>76</v>
      </c>
      <c r="H29" s="8">
        <v>8</v>
      </c>
      <c r="I29" s="8">
        <v>6.6749999999999998</v>
      </c>
      <c r="J29" s="8"/>
      <c r="K29" s="1"/>
      <c r="L29" s="8"/>
      <c r="M29" s="1">
        <v>0</v>
      </c>
      <c r="N29" s="1">
        <f t="shared" si="0"/>
        <v>27.022500000000001</v>
      </c>
      <c r="O29" s="37">
        <f>VLOOKUP(B29,[1]sheet1!$B$2:$Q$32,16,0)</f>
        <v>3.7418367346938801</v>
      </c>
      <c r="P29" s="37">
        <f t="shared" si="1"/>
        <v>87.418367346938794</v>
      </c>
      <c r="Q29" s="39" t="s">
        <v>143</v>
      </c>
      <c r="R29" s="1">
        <v>0.5</v>
      </c>
      <c r="S29" s="37">
        <f t="shared" si="2"/>
        <v>52.751020408163278</v>
      </c>
      <c r="T29" s="1">
        <v>93.5</v>
      </c>
      <c r="U29" s="1">
        <v>9.35</v>
      </c>
      <c r="V29" s="1" t="s">
        <v>144</v>
      </c>
      <c r="W29" s="1">
        <v>6</v>
      </c>
      <c r="X29" s="1"/>
      <c r="Y29" s="1"/>
      <c r="Z29" s="1"/>
      <c r="AA29" s="1"/>
      <c r="AB29" s="8">
        <f t="shared" si="3"/>
        <v>6</v>
      </c>
      <c r="AC29" s="1"/>
      <c r="AD29" s="1"/>
      <c r="AE29" s="1"/>
      <c r="AF29" s="1"/>
      <c r="AG29" s="8">
        <f t="shared" si="4"/>
        <v>0</v>
      </c>
      <c r="AH29" s="8" t="s">
        <v>145</v>
      </c>
      <c r="AI29" s="8" t="s">
        <v>145</v>
      </c>
      <c r="AJ29" s="8">
        <v>1.5</v>
      </c>
      <c r="AK29" s="1"/>
      <c r="AL29" s="8"/>
      <c r="AM29" s="8"/>
      <c r="AN29" s="8"/>
      <c r="AO29" s="1">
        <f t="shared" si="5"/>
        <v>1.5</v>
      </c>
      <c r="AP29" s="1" t="s">
        <v>146</v>
      </c>
      <c r="AQ29" s="1">
        <v>1</v>
      </c>
      <c r="AR29" s="39"/>
      <c r="AS29" s="39"/>
      <c r="AT29" s="39"/>
      <c r="AU29" s="1" t="s">
        <v>65</v>
      </c>
      <c r="AV29" s="1">
        <v>0.1</v>
      </c>
      <c r="AW29" s="1">
        <f t="shared" si="12"/>
        <v>1.1000000000000001</v>
      </c>
      <c r="AX29" s="37">
        <f t="shared" si="7"/>
        <v>89.123520408163273</v>
      </c>
      <c r="AY29" s="1">
        <f t="shared" si="8"/>
        <v>8.6</v>
      </c>
      <c r="AZ29" s="37">
        <f t="shared" si="9"/>
        <v>97.723520408163267</v>
      </c>
      <c r="BA29" s="1">
        <f t="shared" si="10"/>
        <v>4</v>
      </c>
      <c r="BB29" s="1">
        <f t="shared" si="11"/>
        <v>1</v>
      </c>
    </row>
    <row r="30" spans="1:54" x14ac:dyDescent="0.25">
      <c r="A30" s="7" t="s">
        <v>60</v>
      </c>
      <c r="B30" s="7" t="s">
        <v>147</v>
      </c>
      <c r="C30" s="7" t="s">
        <v>148</v>
      </c>
      <c r="D30" s="2">
        <v>62.8</v>
      </c>
      <c r="E30" s="8" t="s">
        <v>63</v>
      </c>
      <c r="F30" s="8">
        <v>12</v>
      </c>
      <c r="G30" s="8" t="s">
        <v>76</v>
      </c>
      <c r="H30" s="8">
        <v>8</v>
      </c>
      <c r="I30" s="8">
        <v>1.95</v>
      </c>
      <c r="J30" s="8"/>
      <c r="K30" s="1"/>
      <c r="L30" s="8"/>
      <c r="M30" s="1">
        <v>0</v>
      </c>
      <c r="N30" s="1">
        <f t="shared" si="0"/>
        <v>25.425000000000001</v>
      </c>
      <c r="O30" s="37">
        <f>VLOOKUP(B30,[1]sheet1!$B$2:$Q$32,16,0)</f>
        <v>3.54489795918367</v>
      </c>
      <c r="P30" s="37">
        <f t="shared" si="1"/>
        <v>85.448979591836704</v>
      </c>
      <c r="Q30" s="39" t="s">
        <v>127</v>
      </c>
      <c r="R30" s="1">
        <v>0.3</v>
      </c>
      <c r="S30" s="37">
        <f t="shared" si="2"/>
        <v>51.449387755102016</v>
      </c>
      <c r="T30" s="1">
        <v>75.5</v>
      </c>
      <c r="U30" s="1">
        <v>7.55</v>
      </c>
      <c r="V30" s="1"/>
      <c r="W30" s="1"/>
      <c r="X30" s="1"/>
      <c r="Y30" s="1"/>
      <c r="Z30" s="1"/>
      <c r="AA30" s="1"/>
      <c r="AB30" s="8">
        <f t="shared" si="3"/>
        <v>0</v>
      </c>
      <c r="AC30" s="1"/>
      <c r="AD30" s="1"/>
      <c r="AE30" s="1"/>
      <c r="AF30" s="1"/>
      <c r="AG30" s="8">
        <f t="shared" si="4"/>
        <v>0</v>
      </c>
      <c r="AH30" s="8"/>
      <c r="AI30" s="8"/>
      <c r="AJ30" s="8"/>
      <c r="AK30" s="1"/>
      <c r="AL30" s="8"/>
      <c r="AM30" s="8"/>
      <c r="AN30" s="8"/>
      <c r="AO30" s="1">
        <f t="shared" si="5"/>
        <v>0</v>
      </c>
      <c r="AP30" s="1"/>
      <c r="AQ30" s="1"/>
      <c r="AR30" s="39"/>
      <c r="AS30" s="39"/>
      <c r="AT30" s="39"/>
      <c r="AU30" s="16" t="s">
        <v>149</v>
      </c>
      <c r="AV30" s="1">
        <v>0.3</v>
      </c>
      <c r="AW30" s="1">
        <f t="shared" si="12"/>
        <v>0.3</v>
      </c>
      <c r="AX30" s="37">
        <f t="shared" si="7"/>
        <v>84.424387755102018</v>
      </c>
      <c r="AY30" s="1">
        <f t="shared" si="8"/>
        <v>0.3</v>
      </c>
      <c r="AZ30" s="37">
        <f t="shared" si="9"/>
        <v>84.724387755102015</v>
      </c>
      <c r="BA30" s="1">
        <f t="shared" si="10"/>
        <v>7</v>
      </c>
      <c r="BB30" s="1">
        <f t="shared" si="11"/>
        <v>11</v>
      </c>
    </row>
    <row r="31" spans="1:54" x14ac:dyDescent="0.25">
      <c r="A31" s="7" t="s">
        <v>60</v>
      </c>
      <c r="B31" s="7" t="s">
        <v>150</v>
      </c>
      <c r="C31" s="7" t="s">
        <v>151</v>
      </c>
      <c r="D31" s="2">
        <v>63.226666666666702</v>
      </c>
      <c r="E31" s="8" t="s">
        <v>63</v>
      </c>
      <c r="F31" s="8">
        <v>12</v>
      </c>
      <c r="G31" s="8" t="s">
        <v>76</v>
      </c>
      <c r="H31" s="8">
        <v>8</v>
      </c>
      <c r="I31" s="8">
        <v>7.2750000000000004</v>
      </c>
      <c r="J31" s="8"/>
      <c r="K31" s="1"/>
      <c r="L31" s="8"/>
      <c r="M31" s="1">
        <v>0</v>
      </c>
      <c r="N31" s="1">
        <f t="shared" si="0"/>
        <v>27.150500000000012</v>
      </c>
      <c r="O31" s="37">
        <f>VLOOKUP(B31,[1]sheet1!$B$2:$Q$32,16,0)</f>
        <v>3.64897959183673</v>
      </c>
      <c r="P31" s="37">
        <f t="shared" si="1"/>
        <v>86.489795918367292</v>
      </c>
      <c r="Q31" s="39" t="s">
        <v>93</v>
      </c>
      <c r="R31" s="1">
        <v>0.3</v>
      </c>
      <c r="S31" s="37">
        <f t="shared" si="2"/>
        <v>52.073877551020374</v>
      </c>
      <c r="T31" s="1">
        <v>82</v>
      </c>
      <c r="U31" s="1">
        <v>8.1999999999999993</v>
      </c>
      <c r="V31" s="28"/>
      <c r="W31" s="1"/>
      <c r="X31" s="1"/>
      <c r="Y31" s="1"/>
      <c r="Z31" s="1"/>
      <c r="AA31" s="1"/>
      <c r="AB31" s="8">
        <f t="shared" si="3"/>
        <v>0</v>
      </c>
      <c r="AC31" s="1" t="s">
        <v>129</v>
      </c>
      <c r="AD31" s="1">
        <v>0.25</v>
      </c>
      <c r="AE31" s="1" t="s">
        <v>152</v>
      </c>
      <c r="AF31" s="1">
        <v>0.25</v>
      </c>
      <c r="AG31" s="8">
        <f t="shared" si="4"/>
        <v>0.5</v>
      </c>
      <c r="AH31" s="8" t="s">
        <v>84</v>
      </c>
      <c r="AI31" s="8"/>
      <c r="AJ31" s="8">
        <v>1</v>
      </c>
      <c r="AK31" s="1"/>
      <c r="AL31" s="8"/>
      <c r="AM31" s="8"/>
      <c r="AN31" s="8"/>
      <c r="AO31" s="1">
        <f t="shared" si="5"/>
        <v>1</v>
      </c>
      <c r="AP31" s="1"/>
      <c r="AQ31" s="1"/>
      <c r="AR31" s="39"/>
      <c r="AS31" s="39"/>
      <c r="AT31" s="39"/>
      <c r="AU31" s="1" t="s">
        <v>65</v>
      </c>
      <c r="AV31" s="1">
        <v>0.1</v>
      </c>
      <c r="AW31" s="1">
        <f t="shared" si="12"/>
        <v>0.1</v>
      </c>
      <c r="AX31" s="37">
        <f t="shared" si="7"/>
        <v>87.424377551020385</v>
      </c>
      <c r="AY31" s="1">
        <f t="shared" si="8"/>
        <v>1.6</v>
      </c>
      <c r="AZ31" s="37">
        <f t="shared" si="9"/>
        <v>89.024377551020379</v>
      </c>
      <c r="BA31" s="1">
        <f t="shared" si="10"/>
        <v>6</v>
      </c>
      <c r="BB31" s="1">
        <f t="shared" si="11"/>
        <v>5</v>
      </c>
    </row>
    <row r="32" spans="1:54" x14ac:dyDescent="0.25">
      <c r="A32" s="7" t="s">
        <v>60</v>
      </c>
      <c r="B32" s="7" t="s">
        <v>153</v>
      </c>
      <c r="C32" s="7" t="s">
        <v>154</v>
      </c>
      <c r="D32" s="2">
        <v>63.48</v>
      </c>
      <c r="E32" s="8" t="s">
        <v>63</v>
      </c>
      <c r="F32" s="8">
        <v>12</v>
      </c>
      <c r="G32" s="8" t="s">
        <v>76</v>
      </c>
      <c r="H32" s="8">
        <v>8</v>
      </c>
      <c r="I32" s="8">
        <v>0</v>
      </c>
      <c r="J32" s="8"/>
      <c r="K32" s="1"/>
      <c r="L32" s="8"/>
      <c r="M32" s="1">
        <v>0</v>
      </c>
      <c r="N32" s="1">
        <f t="shared" si="0"/>
        <v>25.043999999999997</v>
      </c>
      <c r="O32" s="37">
        <f>VLOOKUP(B32,[1]sheet1!$B$2:$Q$32,16,0)</f>
        <v>3.69081632653061</v>
      </c>
      <c r="P32" s="37">
        <f t="shared" si="1"/>
        <v>86.908163265306101</v>
      </c>
      <c r="Q32" s="39"/>
      <c r="R32" s="1"/>
      <c r="S32" s="37">
        <f t="shared" si="2"/>
        <v>52.144897959183659</v>
      </c>
      <c r="T32" s="1">
        <v>83</v>
      </c>
      <c r="U32" s="1">
        <v>8.3000000000000007</v>
      </c>
      <c r="V32" s="1"/>
      <c r="W32" s="1"/>
      <c r="X32" s="1"/>
      <c r="Y32" s="1"/>
      <c r="Z32" s="1"/>
      <c r="AA32" s="1"/>
      <c r="AB32" s="8">
        <f t="shared" si="3"/>
        <v>0</v>
      </c>
      <c r="AC32" s="1"/>
      <c r="AD32" s="1"/>
      <c r="AE32" s="1"/>
      <c r="AF32" s="1"/>
      <c r="AG32" s="8">
        <f t="shared" si="4"/>
        <v>0</v>
      </c>
      <c r="AH32" s="8"/>
      <c r="AI32" s="8"/>
      <c r="AJ32" s="8"/>
      <c r="AK32" s="1" t="s">
        <v>155</v>
      </c>
      <c r="AL32" s="8">
        <v>0.2</v>
      </c>
      <c r="AM32" s="8"/>
      <c r="AN32" s="8"/>
      <c r="AO32" s="1">
        <f t="shared" si="5"/>
        <v>0.2</v>
      </c>
      <c r="AP32" s="1"/>
      <c r="AQ32" s="1"/>
      <c r="AR32" s="42"/>
      <c r="AS32" s="42"/>
      <c r="AT32" s="42"/>
      <c r="AU32" s="16" t="s">
        <v>65</v>
      </c>
      <c r="AV32" s="1">
        <v>0.1</v>
      </c>
      <c r="AW32" s="1">
        <f t="shared" si="12"/>
        <v>0.1</v>
      </c>
      <c r="AX32" s="37">
        <f t="shared" si="7"/>
        <v>85.48889795918366</v>
      </c>
      <c r="AY32" s="1">
        <f t="shared" si="8"/>
        <v>0.30000000000000004</v>
      </c>
      <c r="AZ32" s="37">
        <f t="shared" si="9"/>
        <v>85.788897959183657</v>
      </c>
      <c r="BA32" s="1">
        <f t="shared" si="10"/>
        <v>5</v>
      </c>
      <c r="BB32" s="1">
        <f t="shared" si="11"/>
        <v>8</v>
      </c>
    </row>
    <row r="33" spans="1:54" x14ac:dyDescent="0.25">
      <c r="A33" s="7" t="s">
        <v>60</v>
      </c>
      <c r="B33" s="7" t="s">
        <v>156</v>
      </c>
      <c r="C33" s="7" t="s">
        <v>157</v>
      </c>
      <c r="D33" s="2">
        <v>62.526666666666699</v>
      </c>
      <c r="E33" s="8" t="s">
        <v>63</v>
      </c>
      <c r="F33" s="8">
        <v>12</v>
      </c>
      <c r="G33" s="8" t="s">
        <v>76</v>
      </c>
      <c r="H33" s="8">
        <v>8</v>
      </c>
      <c r="I33" s="8">
        <v>0</v>
      </c>
      <c r="J33" s="8"/>
      <c r="K33" s="1"/>
      <c r="L33" s="8"/>
      <c r="M33" s="1">
        <v>0</v>
      </c>
      <c r="N33" s="1">
        <f t="shared" si="0"/>
        <v>24.75800000000001</v>
      </c>
      <c r="O33" s="37">
        <f>VLOOKUP(B33,[1]sheet1!$B$2:$Q$32,16,0)</f>
        <v>3.12755102040816</v>
      </c>
      <c r="P33" s="37">
        <f t="shared" si="1"/>
        <v>81.275510204081598</v>
      </c>
      <c r="Q33" s="39"/>
      <c r="R33" s="1"/>
      <c r="S33" s="37">
        <f t="shared" si="2"/>
        <v>48.765306122448955</v>
      </c>
      <c r="T33" s="1">
        <v>76</v>
      </c>
      <c r="U33" s="1">
        <v>7.6</v>
      </c>
      <c r="V33" s="1"/>
      <c r="W33" s="1"/>
      <c r="X33" s="1"/>
      <c r="Y33" s="1"/>
      <c r="Z33" s="1"/>
      <c r="AA33" s="1"/>
      <c r="AB33" s="8">
        <f t="shared" si="3"/>
        <v>0</v>
      </c>
      <c r="AC33" s="1"/>
      <c r="AD33" s="1"/>
      <c r="AE33" s="1"/>
      <c r="AF33" s="1"/>
      <c r="AG33" s="8">
        <f t="shared" si="4"/>
        <v>0</v>
      </c>
      <c r="AH33" s="8"/>
      <c r="AI33" s="8"/>
      <c r="AJ33" s="8"/>
      <c r="AK33" s="1"/>
      <c r="AL33" s="8"/>
      <c r="AM33" s="8"/>
      <c r="AN33" s="8"/>
      <c r="AO33" s="1">
        <f t="shared" si="5"/>
        <v>0</v>
      </c>
      <c r="AP33" s="1"/>
      <c r="AQ33" s="1"/>
      <c r="AR33" s="39"/>
      <c r="AS33" s="39"/>
      <c r="AT33" s="39"/>
      <c r="AU33" s="1" t="s">
        <v>65</v>
      </c>
      <c r="AV33" s="1">
        <v>0.1</v>
      </c>
      <c r="AW33" s="1">
        <f t="shared" si="12"/>
        <v>0.1</v>
      </c>
      <c r="AX33" s="37">
        <f t="shared" si="7"/>
        <v>81.123306122448952</v>
      </c>
      <c r="AY33" s="1">
        <f t="shared" si="8"/>
        <v>0.1</v>
      </c>
      <c r="AZ33" s="37">
        <f t="shared" si="9"/>
        <v>81.223306122448946</v>
      </c>
      <c r="BA33" s="1">
        <f t="shared" si="10"/>
        <v>12</v>
      </c>
      <c r="BB33" s="1">
        <f t="shared" si="11"/>
        <v>15</v>
      </c>
    </row>
    <row r="34" spans="1:54" x14ac:dyDescent="0.25">
      <c r="A34" s="7" t="s">
        <v>60</v>
      </c>
      <c r="B34" s="7" t="s">
        <v>158</v>
      </c>
      <c r="C34" s="7" t="s">
        <v>159</v>
      </c>
      <c r="D34" s="2">
        <v>63.18</v>
      </c>
      <c r="E34" s="8" t="s">
        <v>63</v>
      </c>
      <c r="F34" s="8">
        <v>12</v>
      </c>
      <c r="G34" s="8" t="s">
        <v>76</v>
      </c>
      <c r="H34" s="8">
        <v>8</v>
      </c>
      <c r="I34" s="8">
        <v>1.35</v>
      </c>
      <c r="J34" s="8"/>
      <c r="K34" s="1"/>
      <c r="L34" s="8"/>
      <c r="M34" s="1">
        <v>0</v>
      </c>
      <c r="N34" s="1">
        <f t="shared" si="0"/>
        <v>25.358999999999998</v>
      </c>
      <c r="O34" s="37">
        <f>VLOOKUP(B34,[1]sheet1!$B$2:$Q$32,16,0)</f>
        <v>3.0438775510204099</v>
      </c>
      <c r="P34" s="37">
        <f t="shared" si="1"/>
        <v>80.438775510204096</v>
      </c>
      <c r="Q34" s="39"/>
      <c r="R34" s="1"/>
      <c r="S34" s="37">
        <f t="shared" si="2"/>
        <v>48.263265306122456</v>
      </c>
      <c r="T34" s="1">
        <v>84.5</v>
      </c>
      <c r="U34" s="1">
        <v>8.4499999999999993</v>
      </c>
      <c r="V34" s="1"/>
      <c r="W34" s="1"/>
      <c r="X34" s="1"/>
      <c r="Y34" s="1"/>
      <c r="Z34" s="1"/>
      <c r="AA34" s="1"/>
      <c r="AB34" s="8">
        <f t="shared" si="3"/>
        <v>0</v>
      </c>
      <c r="AC34" s="1"/>
      <c r="AD34" s="1"/>
      <c r="AE34" s="1"/>
      <c r="AF34" s="1"/>
      <c r="AG34" s="8">
        <f t="shared" si="4"/>
        <v>0</v>
      </c>
      <c r="AH34" s="8"/>
      <c r="AI34" s="8"/>
      <c r="AJ34" s="8"/>
      <c r="AK34" s="1"/>
      <c r="AL34" s="8"/>
      <c r="AM34" s="8"/>
      <c r="AN34" s="8"/>
      <c r="AO34" s="1">
        <f t="shared" si="5"/>
        <v>0</v>
      </c>
      <c r="AP34" s="1"/>
      <c r="AQ34" s="1"/>
      <c r="AR34" s="39"/>
      <c r="AS34" s="39"/>
      <c r="AT34" s="39"/>
      <c r="AU34" s="16" t="s">
        <v>65</v>
      </c>
      <c r="AV34" s="1">
        <v>0.1</v>
      </c>
      <c r="AW34" s="1">
        <f t="shared" si="12"/>
        <v>0.1</v>
      </c>
      <c r="AX34" s="37">
        <f t="shared" si="7"/>
        <v>82.072265306122461</v>
      </c>
      <c r="AY34" s="1">
        <f t="shared" si="8"/>
        <v>0.1</v>
      </c>
      <c r="AZ34" s="37">
        <f t="shared" si="9"/>
        <v>82.172265306122455</v>
      </c>
      <c r="BA34" s="1">
        <f t="shared" si="10"/>
        <v>14</v>
      </c>
      <c r="BB34" s="1">
        <f t="shared" si="11"/>
        <v>13</v>
      </c>
    </row>
    <row r="35" spans="1:54" x14ac:dyDescent="0.25">
      <c r="A35" s="7" t="s">
        <v>60</v>
      </c>
      <c r="B35" s="7" t="s">
        <v>160</v>
      </c>
      <c r="C35" s="7" t="s">
        <v>161</v>
      </c>
      <c r="D35" s="2">
        <v>63.52</v>
      </c>
      <c r="E35" s="8" t="s">
        <v>63</v>
      </c>
      <c r="F35" s="8">
        <v>12</v>
      </c>
      <c r="G35" s="8" t="s">
        <v>76</v>
      </c>
      <c r="H35" s="8">
        <v>8</v>
      </c>
      <c r="I35" s="8">
        <v>2.0249999999999999</v>
      </c>
      <c r="J35" s="8"/>
      <c r="K35" s="1"/>
      <c r="L35" s="8"/>
      <c r="M35" s="1">
        <v>0</v>
      </c>
      <c r="N35" s="1">
        <f t="shared" si="0"/>
        <v>25.663500000000003</v>
      </c>
      <c r="O35" s="37">
        <f>VLOOKUP(B35,[1]sheet1!$B$2:$Q$32,16,0)</f>
        <v>3.4807692307692299</v>
      </c>
      <c r="P35" s="37">
        <f t="shared" si="1"/>
        <v>84.807692307692292</v>
      </c>
      <c r="Q35" s="39"/>
      <c r="R35" s="1"/>
      <c r="S35" s="37">
        <f t="shared" si="2"/>
        <v>50.884615384615373</v>
      </c>
      <c r="T35" s="1">
        <v>84</v>
      </c>
      <c r="U35" s="1">
        <v>8.4</v>
      </c>
      <c r="V35" s="28"/>
      <c r="W35" s="1"/>
      <c r="X35" s="1"/>
      <c r="Y35" s="1"/>
      <c r="Z35" s="1"/>
      <c r="AA35" s="1"/>
      <c r="AB35" s="8">
        <f t="shared" si="3"/>
        <v>0</v>
      </c>
      <c r="AC35" s="1"/>
      <c r="AD35" s="1"/>
      <c r="AE35" s="1"/>
      <c r="AF35" s="1"/>
      <c r="AG35" s="8">
        <f t="shared" si="4"/>
        <v>0</v>
      </c>
      <c r="AH35" s="8"/>
      <c r="AI35" s="8"/>
      <c r="AJ35" s="8"/>
      <c r="AK35" s="1"/>
      <c r="AL35" s="8"/>
      <c r="AM35" s="8"/>
      <c r="AN35" s="8"/>
      <c r="AO35" s="1">
        <f t="shared" si="5"/>
        <v>0</v>
      </c>
      <c r="AP35" s="1"/>
      <c r="AQ35" s="1"/>
      <c r="AR35" s="39"/>
      <c r="AS35" s="39"/>
      <c r="AT35" s="39"/>
      <c r="AU35" s="1" t="s">
        <v>65</v>
      </c>
      <c r="AV35" s="1">
        <v>0.1</v>
      </c>
      <c r="AW35" s="1">
        <f t="shared" si="12"/>
        <v>0.1</v>
      </c>
      <c r="AX35" s="37">
        <f t="shared" si="7"/>
        <v>84.948115384615377</v>
      </c>
      <c r="AY35" s="1">
        <f t="shared" si="8"/>
        <v>0.1</v>
      </c>
      <c r="AZ35" s="37">
        <f t="shared" si="9"/>
        <v>85.048115384615372</v>
      </c>
      <c r="BA35" s="1">
        <f t="shared" si="10"/>
        <v>10</v>
      </c>
      <c r="BB35" s="1">
        <f t="shared" si="11"/>
        <v>9</v>
      </c>
    </row>
    <row r="36" spans="1:54" ht="15" x14ac:dyDescent="0.25">
      <c r="A36"/>
      <c r="B36"/>
      <c r="C36"/>
      <c r="V36"/>
      <c r="W36"/>
      <c r="X36"/>
    </row>
    <row r="37" spans="1:54" ht="15" x14ac:dyDescent="0.25">
      <c r="A37"/>
      <c r="B37"/>
      <c r="C37"/>
      <c r="V37"/>
      <c r="W37"/>
      <c r="X37"/>
    </row>
    <row r="38" spans="1:54" ht="15" x14ac:dyDescent="0.25">
      <c r="A38"/>
      <c r="B38"/>
      <c r="C38"/>
      <c r="V38"/>
      <c r="W38"/>
      <c r="X38"/>
    </row>
    <row r="39" spans="1:54" ht="15" x14ac:dyDescent="0.25">
      <c r="A39"/>
      <c r="B39"/>
      <c r="C39"/>
      <c r="V39"/>
      <c r="W39"/>
      <c r="X39"/>
    </row>
    <row r="40" spans="1:54" ht="15" x14ac:dyDescent="0.25">
      <c r="A40"/>
      <c r="B40"/>
      <c r="C40"/>
      <c r="V40"/>
      <c r="W40"/>
      <c r="X40"/>
    </row>
    <row r="41" spans="1:54" ht="15" x14ac:dyDescent="0.25">
      <c r="A41"/>
      <c r="B41"/>
      <c r="C41"/>
      <c r="V41"/>
      <c r="W41"/>
      <c r="X41"/>
    </row>
    <row r="42" spans="1:54" ht="15" x14ac:dyDescent="0.25">
      <c r="A42"/>
      <c r="B42"/>
      <c r="C42"/>
      <c r="V42"/>
      <c r="W42"/>
      <c r="X42"/>
    </row>
    <row r="43" spans="1:54" ht="15" x14ac:dyDescent="0.25">
      <c r="A43"/>
      <c r="B43"/>
      <c r="C43"/>
      <c r="V43"/>
      <c r="W43"/>
      <c r="X43"/>
    </row>
    <row r="44" spans="1:54" ht="15" x14ac:dyDescent="0.25">
      <c r="A44"/>
      <c r="B44"/>
      <c r="C44"/>
      <c r="V44"/>
      <c r="W44"/>
      <c r="X44"/>
    </row>
    <row r="45" spans="1:54" ht="15" x14ac:dyDescent="0.25">
      <c r="A45"/>
      <c r="B45"/>
      <c r="C45"/>
      <c r="V45"/>
      <c r="W45"/>
      <c r="X45"/>
    </row>
    <row r="46" spans="1:54" ht="15" x14ac:dyDescent="0.25">
      <c r="A46"/>
      <c r="B46"/>
      <c r="C46"/>
      <c r="V46"/>
      <c r="W46"/>
      <c r="X46"/>
    </row>
    <row r="47" spans="1:54" ht="15" x14ac:dyDescent="0.25">
      <c r="A47"/>
      <c r="B47"/>
      <c r="C47"/>
      <c r="V47"/>
      <c r="W47"/>
      <c r="X47"/>
    </row>
    <row r="48" spans="1:54" ht="15" x14ac:dyDescent="0.25">
      <c r="A48"/>
      <c r="B48"/>
      <c r="C48"/>
      <c r="V48"/>
      <c r="W48"/>
      <c r="X48"/>
    </row>
    <row r="49" spans="1:24" ht="15" x14ac:dyDescent="0.25">
      <c r="A49"/>
      <c r="B49"/>
      <c r="C49"/>
      <c r="V49"/>
      <c r="W49"/>
      <c r="X49"/>
    </row>
    <row r="50" spans="1:24" ht="15" x14ac:dyDescent="0.25">
      <c r="A50"/>
      <c r="B50"/>
      <c r="C50"/>
      <c r="V50"/>
      <c r="W50"/>
      <c r="X50"/>
    </row>
    <row r="51" spans="1:24" ht="15" x14ac:dyDescent="0.25">
      <c r="A51"/>
      <c r="B51"/>
      <c r="C51"/>
      <c r="V51"/>
      <c r="W51"/>
      <c r="X51"/>
    </row>
    <row r="52" spans="1:24" ht="15" x14ac:dyDescent="0.25">
      <c r="A52"/>
      <c r="B52"/>
      <c r="C52"/>
      <c r="V52"/>
      <c r="W52"/>
      <c r="X52"/>
    </row>
    <row r="53" spans="1:24" ht="15" x14ac:dyDescent="0.25">
      <c r="A53"/>
      <c r="B53"/>
      <c r="C53"/>
      <c r="V53"/>
      <c r="W53"/>
      <c r="X53"/>
    </row>
    <row r="54" spans="1:24" ht="15" x14ac:dyDescent="0.25">
      <c r="A54"/>
      <c r="B54"/>
      <c r="C54"/>
      <c r="V54"/>
      <c r="W54"/>
      <c r="X54"/>
    </row>
    <row r="55" spans="1:24" ht="15" x14ac:dyDescent="0.25">
      <c r="A55"/>
      <c r="B55"/>
      <c r="C55"/>
      <c r="V55"/>
      <c r="W55"/>
      <c r="X55"/>
    </row>
    <row r="56" spans="1:24" ht="15" x14ac:dyDescent="0.25">
      <c r="A56"/>
      <c r="B56"/>
      <c r="C56"/>
      <c r="V56"/>
      <c r="W56"/>
      <c r="X56"/>
    </row>
    <row r="57" spans="1:24" ht="15" x14ac:dyDescent="0.25">
      <c r="A57"/>
      <c r="B57"/>
      <c r="C57"/>
      <c r="V57"/>
      <c r="W57"/>
      <c r="X57"/>
    </row>
    <row r="58" spans="1:24" ht="15" x14ac:dyDescent="0.25">
      <c r="A58"/>
      <c r="B58"/>
      <c r="C58"/>
      <c r="V58"/>
      <c r="W58"/>
      <c r="X58"/>
    </row>
    <row r="59" spans="1:24" ht="15" x14ac:dyDescent="0.25">
      <c r="A59"/>
      <c r="B59"/>
      <c r="C59"/>
      <c r="V59"/>
      <c r="W59"/>
      <c r="X59"/>
    </row>
    <row r="60" spans="1:24" ht="15" x14ac:dyDescent="0.25">
      <c r="A60"/>
      <c r="B60"/>
      <c r="C60"/>
      <c r="V60"/>
      <c r="W60"/>
      <c r="X60"/>
    </row>
    <row r="61" spans="1:24" ht="15" x14ac:dyDescent="0.25">
      <c r="A61"/>
      <c r="B61"/>
      <c r="C61"/>
      <c r="V61"/>
      <c r="W61"/>
      <c r="X61"/>
    </row>
    <row r="62" spans="1:24" ht="15" x14ac:dyDescent="0.25">
      <c r="A62"/>
      <c r="B62"/>
      <c r="C62"/>
      <c r="V62"/>
      <c r="W62"/>
      <c r="X62"/>
    </row>
    <row r="63" spans="1:24" ht="15" x14ac:dyDescent="0.25">
      <c r="A63"/>
      <c r="B63"/>
      <c r="C63"/>
      <c r="V63"/>
      <c r="W63"/>
      <c r="X63"/>
    </row>
    <row r="64" spans="1:24" ht="15" x14ac:dyDescent="0.25">
      <c r="A64"/>
      <c r="B64"/>
      <c r="C64"/>
      <c r="V64"/>
      <c r="W64"/>
      <c r="X64"/>
    </row>
    <row r="65" spans="1:24" ht="15" x14ac:dyDescent="0.25">
      <c r="A65"/>
      <c r="B65"/>
      <c r="C65"/>
      <c r="V65"/>
      <c r="W65"/>
      <c r="X65"/>
    </row>
    <row r="66" spans="1:24" ht="15" x14ac:dyDescent="0.25">
      <c r="A66"/>
      <c r="B66"/>
      <c r="C66"/>
      <c r="V66"/>
      <c r="W66"/>
      <c r="X66"/>
    </row>
    <row r="67" spans="1:24" ht="15" x14ac:dyDescent="0.25">
      <c r="A67"/>
      <c r="B67"/>
      <c r="C67"/>
      <c r="V67"/>
      <c r="W67"/>
      <c r="X67"/>
    </row>
    <row r="68" spans="1:24" ht="15" x14ac:dyDescent="0.25">
      <c r="A68"/>
      <c r="B68"/>
      <c r="C68"/>
      <c r="V68"/>
      <c r="W68"/>
      <c r="X68"/>
    </row>
    <row r="69" spans="1:24" ht="15" x14ac:dyDescent="0.25">
      <c r="A69"/>
      <c r="B69"/>
      <c r="C69"/>
      <c r="V69"/>
      <c r="W69"/>
      <c r="X69"/>
    </row>
    <row r="70" spans="1:24" ht="15" x14ac:dyDescent="0.25">
      <c r="A70"/>
      <c r="B70"/>
      <c r="C70"/>
      <c r="V70" s="33"/>
      <c r="W70" s="33"/>
    </row>
  </sheetData>
  <sheetProtection formatCells="0" insertHyperlinks="0" autoFilter="0"/>
  <autoFilter ref="A4:BB35" xr:uid="{00000000-0009-0000-0000-000000000000}"/>
  <sortState xmlns:xlrd2="http://schemas.microsoft.com/office/spreadsheetml/2017/richdata2" ref="A5:BL70">
    <sortCondition ref="A5"/>
  </sortState>
  <mergeCells count="52">
    <mergeCell ref="AZ1:AZ4"/>
    <mergeCell ref="BA1:BA4"/>
    <mergeCell ref="BB1:BB4"/>
    <mergeCell ref="AU3:AU4"/>
    <mergeCell ref="AV3:AV4"/>
    <mergeCell ref="AW2:AW4"/>
    <mergeCell ref="AX1:AX4"/>
    <mergeCell ref="AY1:AY4"/>
    <mergeCell ref="AP3:AP4"/>
    <mergeCell ref="AQ3:AQ4"/>
    <mergeCell ref="AR3:AR4"/>
    <mergeCell ref="AS3:AS4"/>
    <mergeCell ref="AT3:AT4"/>
    <mergeCell ref="AK3:AK4"/>
    <mergeCell ref="AL3:AL4"/>
    <mergeCell ref="AM3:AM4"/>
    <mergeCell ref="AN3:AN4"/>
    <mergeCell ref="AO2:AO4"/>
    <mergeCell ref="AC3:AC4"/>
    <mergeCell ref="AD3:AD4"/>
    <mergeCell ref="AE3:AE4"/>
    <mergeCell ref="AF3:AF4"/>
    <mergeCell ref="AG2:AG4"/>
    <mergeCell ref="X3:X4"/>
    <mergeCell ref="Y3:Y4"/>
    <mergeCell ref="Z3:Z4"/>
    <mergeCell ref="AA3:AA4"/>
    <mergeCell ref="AB2:AB4"/>
    <mergeCell ref="E3:M3"/>
    <mergeCell ref="AH3:AJ3"/>
    <mergeCell ref="A3:A4"/>
    <mergeCell ref="B3:B4"/>
    <mergeCell ref="C3:C4"/>
    <mergeCell ref="D3:D4"/>
    <mergeCell ref="N2:N4"/>
    <mergeCell ref="O3:O4"/>
    <mergeCell ref="P3:P4"/>
    <mergeCell ref="Q3:Q4"/>
    <mergeCell ref="R3:R4"/>
    <mergeCell ref="S2:S4"/>
    <mergeCell ref="T3:T4"/>
    <mergeCell ref="U2:U4"/>
    <mergeCell ref="V3:V4"/>
    <mergeCell ref="W3:W4"/>
    <mergeCell ref="D1:U1"/>
    <mergeCell ref="V1:AV1"/>
    <mergeCell ref="D2:M2"/>
    <mergeCell ref="O2:R2"/>
    <mergeCell ref="V2:Y2"/>
    <mergeCell ref="AC2:AF2"/>
    <mergeCell ref="AH2:AN2"/>
    <mergeCell ref="AP2:AV2"/>
  </mergeCells>
  <phoneticPr fontId="11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J1048423"/>
  <sheetViews>
    <sheetView tabSelected="1" zoomScale="60" zoomScaleNormal="60" workbookViewId="0">
      <pane xSplit="3" ySplit="4" topLeftCell="D14" activePane="bottomRight" state="frozen"/>
      <selection pane="topRight"/>
      <selection pane="bottomLeft"/>
      <selection pane="bottomRight" activeCell="A52" sqref="A52:XFD52"/>
    </sheetView>
  </sheetViews>
  <sheetFormatPr defaultColWidth="8.9140625" defaultRowHeight="15" x14ac:dyDescent="0.25"/>
  <cols>
    <col min="1" max="1" width="22.5" style="3" customWidth="1"/>
    <col min="2" max="2" width="6.58203125" style="3" customWidth="1"/>
    <col min="3" max="4" width="12.58203125" style="3" customWidth="1"/>
    <col min="5" max="5" width="11.9140625" style="3" customWidth="1"/>
    <col min="6" max="6" width="15.6640625" style="3" customWidth="1"/>
    <col min="7" max="8" width="11.9140625" style="3" customWidth="1"/>
    <col min="9" max="9" width="10" style="4" customWidth="1"/>
    <col min="10" max="10" width="11.9140625" style="4" customWidth="1"/>
    <col min="11" max="11" width="13.83203125" style="4" customWidth="1"/>
    <col min="12" max="12" width="14" customWidth="1"/>
    <col min="13" max="13" width="13.83203125" style="3" customWidth="1"/>
    <col min="14" max="14" width="11.5" style="3" customWidth="1"/>
    <col min="15" max="15" width="8.6640625" style="3" customWidth="1"/>
    <col min="16" max="16" width="10.58203125" style="3" customWidth="1"/>
    <col min="17" max="17" width="45.33203125" style="3" customWidth="1"/>
    <col min="18" max="18" width="12.58203125" style="3" customWidth="1"/>
    <col min="19" max="19" width="6.9140625" style="3" customWidth="1"/>
    <col min="20" max="20" width="32.58203125" style="3" customWidth="1"/>
    <col min="21" max="21" width="6.9140625" style="3" customWidth="1"/>
    <col min="22" max="22" width="133.1640625" style="3" customWidth="1"/>
    <col min="23" max="23" width="8.6640625" style="3" customWidth="1"/>
    <col min="24" max="24" width="40.58203125" style="3" customWidth="1"/>
    <col min="25" max="25" width="12.58203125" style="3" customWidth="1"/>
    <col min="26" max="26" width="16.58203125" style="3" customWidth="1"/>
    <col min="27" max="27" width="22.58203125" style="3" customWidth="1"/>
    <col min="28" max="28" width="18.58203125" style="3" customWidth="1"/>
    <col min="29" max="29" width="40" style="3" customWidth="1"/>
    <col min="30" max="31" width="17.58203125" style="3" customWidth="1"/>
    <col min="32" max="33" width="18.58203125" style="3" customWidth="1"/>
    <col min="34" max="35" width="60.9140625" style="3" customWidth="1"/>
    <col min="36" max="36" width="8.33203125" style="3" customWidth="1"/>
    <col min="37" max="37" width="21" style="3" customWidth="1"/>
    <col min="38" max="38" width="5.08203125" style="3" customWidth="1"/>
    <col min="39" max="39" width="22.58203125" style="3" customWidth="1"/>
    <col min="40" max="40" width="5.08203125" style="3" customWidth="1"/>
    <col min="41" max="41" width="20.58203125" style="3" customWidth="1"/>
    <col min="42" max="42" width="15.83203125" style="3" customWidth="1"/>
    <col min="43" max="43" width="5.08203125" style="3" customWidth="1"/>
    <col min="44" max="44" width="8.6640625" style="3" customWidth="1"/>
    <col min="45" max="45" width="102.6640625" style="3" customWidth="1"/>
    <col min="46" max="46" width="12.08203125" style="3" customWidth="1"/>
    <col min="47" max="47" width="79.4140625" style="3" customWidth="1"/>
    <col min="48" max="48" width="16.58203125" style="3" customWidth="1"/>
    <col min="49" max="49" width="18.58203125" style="3" customWidth="1"/>
    <col min="50" max="50" width="14.58203125" style="3" customWidth="1"/>
    <col min="51" max="51" width="18.58203125" style="3" customWidth="1"/>
    <col min="52" max="52" width="11.5" style="3" customWidth="1"/>
    <col min="53" max="53" width="8.6640625" style="3" customWidth="1"/>
    <col min="54" max="54" width="10.58203125" style="3" customWidth="1"/>
    <col min="55" max="62" width="10.4140625" style="3" customWidth="1"/>
    <col min="63" max="16384" width="8.9140625" style="3"/>
  </cols>
  <sheetData>
    <row r="1" spans="1:62" ht="13" x14ac:dyDescent="0.25">
      <c r="A1" s="1"/>
      <c r="B1" s="1"/>
      <c r="C1" s="5"/>
      <c r="D1" s="62" t="s">
        <v>0</v>
      </c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3" t="s">
        <v>1</v>
      </c>
      <c r="W1" s="63"/>
      <c r="X1" s="63"/>
      <c r="Y1" s="63"/>
      <c r="Z1" s="63"/>
      <c r="AA1" s="63"/>
      <c r="AB1" s="63"/>
      <c r="AC1" s="63"/>
      <c r="AD1" s="63"/>
      <c r="AE1" s="63"/>
      <c r="AF1" s="63"/>
      <c r="AG1" s="63"/>
      <c r="AH1" s="63"/>
      <c r="AI1" s="63"/>
      <c r="AJ1" s="63"/>
      <c r="AK1" s="63"/>
      <c r="AL1" s="63"/>
      <c r="AM1" s="63"/>
      <c r="AN1" s="63"/>
      <c r="AO1" s="63"/>
      <c r="AP1" s="63"/>
      <c r="AQ1" s="63"/>
      <c r="AR1" s="63"/>
      <c r="AS1" s="63"/>
      <c r="AT1" s="63"/>
      <c r="AU1" s="63"/>
      <c r="AV1" s="63"/>
      <c r="AW1" s="10"/>
      <c r="AX1" s="82" t="s">
        <v>2</v>
      </c>
      <c r="AY1" s="83" t="s">
        <v>3</v>
      </c>
      <c r="AZ1" s="79" t="s">
        <v>4</v>
      </c>
      <c r="BA1" s="80" t="s">
        <v>5</v>
      </c>
      <c r="BB1" s="81" t="s">
        <v>6</v>
      </c>
      <c r="BC1" s="16"/>
      <c r="BD1" s="16"/>
      <c r="BE1" s="16"/>
      <c r="BF1" s="16"/>
      <c r="BG1" s="16"/>
      <c r="BH1" s="16"/>
      <c r="BI1" s="16"/>
      <c r="BJ1" s="16"/>
    </row>
    <row r="2" spans="1:62" ht="13" x14ac:dyDescent="0.25">
      <c r="A2" s="1"/>
      <c r="B2" s="1"/>
      <c r="C2" s="5"/>
      <c r="D2" s="64" t="s">
        <v>7</v>
      </c>
      <c r="E2" s="64"/>
      <c r="F2" s="64"/>
      <c r="G2" s="64"/>
      <c r="H2" s="64"/>
      <c r="I2" s="64"/>
      <c r="J2" s="64"/>
      <c r="K2" s="64"/>
      <c r="L2" s="64"/>
      <c r="M2" s="64"/>
      <c r="N2" s="64" t="s">
        <v>8</v>
      </c>
      <c r="O2" s="65" t="s">
        <v>9</v>
      </c>
      <c r="P2" s="65"/>
      <c r="Q2" s="65"/>
      <c r="R2" s="65"/>
      <c r="S2" s="65" t="s">
        <v>8</v>
      </c>
      <c r="T2" s="11" t="s">
        <v>10</v>
      </c>
      <c r="U2" s="75" t="s">
        <v>8</v>
      </c>
      <c r="V2" s="66" t="s">
        <v>11</v>
      </c>
      <c r="W2" s="66"/>
      <c r="X2" s="66"/>
      <c r="Y2" s="66"/>
      <c r="Z2" s="12"/>
      <c r="AA2" s="12"/>
      <c r="AB2" s="66" t="s">
        <v>12</v>
      </c>
      <c r="AC2" s="67" t="s">
        <v>13</v>
      </c>
      <c r="AD2" s="67"/>
      <c r="AE2" s="67"/>
      <c r="AF2" s="67"/>
      <c r="AG2" s="67" t="s">
        <v>14</v>
      </c>
      <c r="AH2" s="68" t="s">
        <v>15</v>
      </c>
      <c r="AI2" s="68"/>
      <c r="AJ2" s="68"/>
      <c r="AK2" s="68"/>
      <c r="AL2" s="68"/>
      <c r="AM2" s="68"/>
      <c r="AN2" s="68"/>
      <c r="AO2" s="68" t="s">
        <v>16</v>
      </c>
      <c r="AP2" s="69" t="s">
        <v>17</v>
      </c>
      <c r="AQ2" s="69"/>
      <c r="AR2" s="69"/>
      <c r="AS2" s="69"/>
      <c r="AT2" s="69"/>
      <c r="AU2" s="69"/>
      <c r="AV2" s="69"/>
      <c r="AW2" s="69" t="s">
        <v>18</v>
      </c>
      <c r="AX2" s="71"/>
      <c r="AY2" s="71"/>
      <c r="AZ2" s="71"/>
      <c r="BA2" s="71"/>
      <c r="BB2" s="71"/>
      <c r="BC2" s="16"/>
      <c r="BD2" s="16"/>
      <c r="BE2" s="16"/>
      <c r="BF2" s="16"/>
      <c r="BG2" s="16"/>
      <c r="BH2" s="16"/>
      <c r="BI2" s="16"/>
      <c r="BJ2" s="16"/>
    </row>
    <row r="3" spans="1:62" ht="13" x14ac:dyDescent="0.25">
      <c r="A3" s="72" t="s">
        <v>19</v>
      </c>
      <c r="B3" s="72" t="s">
        <v>20</v>
      </c>
      <c r="C3" s="73" t="s">
        <v>21</v>
      </c>
      <c r="D3" s="64" t="s">
        <v>22</v>
      </c>
      <c r="E3" s="70" t="s">
        <v>23</v>
      </c>
      <c r="F3" s="71"/>
      <c r="G3" s="71"/>
      <c r="H3" s="71"/>
      <c r="I3" s="71"/>
      <c r="J3" s="71"/>
      <c r="K3" s="71"/>
      <c r="L3" s="71"/>
      <c r="M3" s="71"/>
      <c r="N3" s="71"/>
      <c r="O3" s="65" t="s">
        <v>24</v>
      </c>
      <c r="P3" s="65" t="s">
        <v>25</v>
      </c>
      <c r="Q3" s="65" t="s">
        <v>26</v>
      </c>
      <c r="R3" s="65" t="s">
        <v>27</v>
      </c>
      <c r="S3" s="71"/>
      <c r="T3" s="75" t="s">
        <v>28</v>
      </c>
      <c r="U3" s="71"/>
      <c r="V3" s="66" t="s">
        <v>29</v>
      </c>
      <c r="W3" s="66" t="s">
        <v>30</v>
      </c>
      <c r="X3" s="66" t="s">
        <v>31</v>
      </c>
      <c r="Y3" s="66" t="s">
        <v>32</v>
      </c>
      <c r="Z3" s="76" t="s">
        <v>33</v>
      </c>
      <c r="AA3" s="76" t="s">
        <v>34</v>
      </c>
      <c r="AB3" s="71"/>
      <c r="AC3" s="67" t="s">
        <v>35</v>
      </c>
      <c r="AD3" s="78" t="s">
        <v>36</v>
      </c>
      <c r="AE3" s="67" t="s">
        <v>37</v>
      </c>
      <c r="AF3" s="67" t="s">
        <v>38</v>
      </c>
      <c r="AG3" s="71"/>
      <c r="AH3" s="68" t="s">
        <v>39</v>
      </c>
      <c r="AI3" s="71"/>
      <c r="AJ3" s="71"/>
      <c r="AK3" s="68" t="s">
        <v>40</v>
      </c>
      <c r="AL3" s="68" t="s">
        <v>41</v>
      </c>
      <c r="AM3" s="68" t="s">
        <v>42</v>
      </c>
      <c r="AN3" s="68" t="s">
        <v>41</v>
      </c>
      <c r="AO3" s="71"/>
      <c r="AP3" s="69" t="s">
        <v>43</v>
      </c>
      <c r="AQ3" s="69" t="s">
        <v>41</v>
      </c>
      <c r="AR3" s="69" t="s">
        <v>44</v>
      </c>
      <c r="AS3" s="69" t="s">
        <v>45</v>
      </c>
      <c r="AT3" s="69" t="s">
        <v>46</v>
      </c>
      <c r="AU3" s="69" t="s">
        <v>47</v>
      </c>
      <c r="AV3" s="69" t="s">
        <v>48</v>
      </c>
      <c r="AW3" s="71"/>
      <c r="AX3" s="71"/>
      <c r="AY3" s="71"/>
      <c r="AZ3" s="71"/>
      <c r="BA3" s="71"/>
      <c r="BB3" s="71"/>
      <c r="BC3" s="16"/>
      <c r="BD3" s="16"/>
      <c r="BE3" s="16"/>
      <c r="BF3" s="16"/>
      <c r="BG3" s="16"/>
      <c r="BH3" s="16"/>
      <c r="BI3" s="16"/>
      <c r="BJ3" s="16"/>
    </row>
    <row r="4" spans="1:62" ht="13" x14ac:dyDescent="0.25">
      <c r="A4" s="71"/>
      <c r="B4" s="71"/>
      <c r="C4" s="74"/>
      <c r="D4" s="71"/>
      <c r="E4" s="6" t="s">
        <v>49</v>
      </c>
      <c r="F4" s="6" t="s">
        <v>50</v>
      </c>
      <c r="G4" s="6" t="s">
        <v>51</v>
      </c>
      <c r="H4" s="6" t="s">
        <v>52</v>
      </c>
      <c r="I4" s="6" t="s">
        <v>53</v>
      </c>
      <c r="J4" s="6" t="s">
        <v>54</v>
      </c>
      <c r="K4" s="6" t="s">
        <v>55</v>
      </c>
      <c r="L4" s="6" t="s">
        <v>23</v>
      </c>
      <c r="M4" s="6" t="s">
        <v>56</v>
      </c>
      <c r="N4" s="71"/>
      <c r="O4" s="71"/>
      <c r="P4" s="71"/>
      <c r="Q4" s="71"/>
      <c r="R4" s="71"/>
      <c r="S4" s="71"/>
      <c r="T4" s="71"/>
      <c r="U4" s="71"/>
      <c r="V4" s="71"/>
      <c r="W4" s="71"/>
      <c r="X4" s="71"/>
      <c r="Y4" s="71"/>
      <c r="Z4" s="77"/>
      <c r="AA4" s="77"/>
      <c r="AB4" s="71"/>
      <c r="AC4" s="71"/>
      <c r="AD4" s="71"/>
      <c r="AE4" s="71"/>
      <c r="AF4" s="71"/>
      <c r="AG4" s="71"/>
      <c r="AH4" s="14" t="s">
        <v>57</v>
      </c>
      <c r="AI4" s="14" t="s">
        <v>58</v>
      </c>
      <c r="AJ4" s="15" t="s">
        <v>59</v>
      </c>
      <c r="AK4" s="71"/>
      <c r="AL4" s="71"/>
      <c r="AM4" s="71"/>
      <c r="AN4" s="71"/>
      <c r="AO4" s="71"/>
      <c r="AP4" s="71"/>
      <c r="AQ4" s="71"/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16"/>
      <c r="BD4" s="16"/>
      <c r="BE4" s="16"/>
      <c r="BF4" s="16"/>
      <c r="BG4" s="16"/>
      <c r="BH4" s="16"/>
      <c r="BI4" s="16"/>
      <c r="BJ4" s="16"/>
    </row>
    <row r="5" spans="1:62" s="55" customFormat="1" ht="14" x14ac:dyDescent="0.25">
      <c r="A5" s="51" t="s">
        <v>162</v>
      </c>
      <c r="B5" s="51" t="s">
        <v>163</v>
      </c>
      <c r="C5" s="51" t="s">
        <v>164</v>
      </c>
      <c r="D5" s="60">
        <v>63.035897435897397</v>
      </c>
      <c r="E5" s="51" t="s">
        <v>63</v>
      </c>
      <c r="F5" s="51">
        <v>12</v>
      </c>
      <c r="G5" s="51" t="s">
        <v>76</v>
      </c>
      <c r="H5" s="51">
        <v>8</v>
      </c>
      <c r="I5" s="50">
        <v>7.5</v>
      </c>
      <c r="J5" s="50"/>
      <c r="K5" s="51"/>
      <c r="L5" s="51"/>
      <c r="M5" s="51"/>
      <c r="N5" s="51">
        <f>(D5+F5+I5+H5+K5+M5)*0.3</f>
        <v>27.160769230769219</v>
      </c>
      <c r="O5" s="51">
        <v>3.7959999999999998</v>
      </c>
      <c r="P5" s="51">
        <f t="shared" ref="P5:P68" si="0">O5*10+50</f>
        <v>87.960000000000008</v>
      </c>
      <c r="Q5" s="51" t="s">
        <v>165</v>
      </c>
      <c r="R5" s="51">
        <v>0.3</v>
      </c>
      <c r="S5" s="51">
        <f t="shared" ref="S5:S68" si="1">(P5+R5)*0.6</f>
        <v>52.956000000000003</v>
      </c>
      <c r="T5" s="51">
        <v>89</v>
      </c>
      <c r="U5" s="51">
        <f t="shared" ref="U5:U68" si="2">T5/10</f>
        <v>8.9</v>
      </c>
      <c r="V5" s="61" t="s">
        <v>166</v>
      </c>
      <c r="W5" s="51">
        <v>4.7</v>
      </c>
      <c r="X5" s="51" t="s">
        <v>167</v>
      </c>
      <c r="Y5" s="51">
        <v>0.375</v>
      </c>
      <c r="Z5" s="50"/>
      <c r="AA5" s="50"/>
      <c r="AB5" s="50">
        <f t="shared" ref="AB5:AB68" si="3">W5+Y5+AA5</f>
        <v>5.0750000000000002</v>
      </c>
      <c r="AC5" s="51"/>
      <c r="AD5" s="51"/>
      <c r="AE5" s="51"/>
      <c r="AF5" s="51"/>
      <c r="AG5" s="51">
        <f t="shared" ref="AG5:AG68" si="4">AD5+AF5</f>
        <v>0</v>
      </c>
      <c r="AH5" s="51" t="s">
        <v>168</v>
      </c>
      <c r="AI5" s="51" t="s">
        <v>169</v>
      </c>
      <c r="AJ5" s="51">
        <v>2.1</v>
      </c>
      <c r="AK5" s="51"/>
      <c r="AL5" s="51"/>
      <c r="AM5" s="51"/>
      <c r="AN5" s="51"/>
      <c r="AO5" s="51">
        <f t="shared" ref="AO5:AO68" si="5">AJ5+AL5+AN5</f>
        <v>2.1</v>
      </c>
      <c r="AP5" s="51"/>
      <c r="AQ5" s="51"/>
      <c r="AR5" s="51"/>
      <c r="AS5" s="51"/>
      <c r="AT5" s="51"/>
      <c r="AU5" s="51" t="s">
        <v>170</v>
      </c>
      <c r="AV5" s="51">
        <v>0.3</v>
      </c>
      <c r="AW5" s="51">
        <f t="shared" ref="AW5:AW68" si="6">AQ5+AT5+AV5</f>
        <v>0.3</v>
      </c>
      <c r="AX5" s="51">
        <f t="shared" ref="AX5:AX68" si="7">N5+S5+U5</f>
        <v>89.016769230769228</v>
      </c>
      <c r="AY5" s="51">
        <f t="shared" ref="AY5:AY68" si="8">AB5+AG5+AO5+AW5</f>
        <v>7.4750000000000005</v>
      </c>
      <c r="AZ5" s="51">
        <f t="shared" ref="AZ5:AZ68" si="9">AX5+AY5</f>
        <v>96.491769230769222</v>
      </c>
      <c r="BA5" s="51">
        <f t="shared" ref="BA5:BA36" si="10">RANK(O5,O:O)</f>
        <v>4</v>
      </c>
      <c r="BB5" s="51">
        <f t="shared" ref="BB5:BB36" si="11">RANK(AZ5,AZ:AZ)</f>
        <v>3</v>
      </c>
      <c r="BC5" s="54"/>
      <c r="BD5" s="54"/>
      <c r="BE5" s="54"/>
      <c r="BF5" s="54"/>
      <c r="BG5" s="54"/>
      <c r="BH5" s="54"/>
      <c r="BI5" s="54"/>
      <c r="BJ5" s="54"/>
    </row>
    <row r="6" spans="1:62" ht="14" x14ac:dyDescent="0.25">
      <c r="A6" s="1" t="s">
        <v>162</v>
      </c>
      <c r="B6" s="1" t="s">
        <v>171</v>
      </c>
      <c r="C6" s="1" t="s">
        <v>172</v>
      </c>
      <c r="D6" s="32">
        <v>62.348717948717898</v>
      </c>
      <c r="E6" s="1" t="s">
        <v>63</v>
      </c>
      <c r="F6" s="1">
        <v>12</v>
      </c>
      <c r="G6" s="1" t="s">
        <v>63</v>
      </c>
      <c r="H6" s="1">
        <v>9</v>
      </c>
      <c r="I6" s="8">
        <v>7.5</v>
      </c>
      <c r="J6" s="8"/>
      <c r="K6" s="1"/>
      <c r="L6" s="1"/>
      <c r="M6" s="1"/>
      <c r="N6" s="1">
        <f t="shared" ref="N6:N37" si="12">(D6+F6+I6+H6+K6+M6)*0.3</f>
        <v>27.25461538461537</v>
      </c>
      <c r="O6" s="1">
        <v>3.786</v>
      </c>
      <c r="P6" s="1">
        <f t="shared" si="0"/>
        <v>87.86</v>
      </c>
      <c r="Q6" s="1"/>
      <c r="R6" s="1"/>
      <c r="S6" s="1">
        <f t="shared" si="1"/>
        <v>52.716000000000001</v>
      </c>
      <c r="T6" s="1">
        <v>84.5</v>
      </c>
      <c r="U6" s="1">
        <f t="shared" si="2"/>
        <v>8.4499999999999993</v>
      </c>
      <c r="V6" s="33" t="s">
        <v>173</v>
      </c>
      <c r="W6" s="29">
        <v>0.8</v>
      </c>
      <c r="X6" s="1"/>
      <c r="Y6" s="1"/>
      <c r="Z6" s="8"/>
      <c r="AA6" s="8"/>
      <c r="AB6" s="8">
        <f t="shared" si="3"/>
        <v>0.8</v>
      </c>
      <c r="AC6" s="1" t="s">
        <v>129</v>
      </c>
      <c r="AD6" s="1">
        <v>0.25</v>
      </c>
      <c r="AE6" s="1"/>
      <c r="AF6" s="1"/>
      <c r="AG6" s="1">
        <f t="shared" si="4"/>
        <v>0.25</v>
      </c>
      <c r="AH6" s="1" t="s">
        <v>174</v>
      </c>
      <c r="AI6" s="1" t="s">
        <v>174</v>
      </c>
      <c r="AJ6" s="1">
        <v>2.4</v>
      </c>
      <c r="AK6" s="17" t="s">
        <v>175</v>
      </c>
      <c r="AL6" s="1">
        <v>0.2</v>
      </c>
      <c r="AM6" s="1"/>
      <c r="AN6" s="1"/>
      <c r="AO6" s="1">
        <f t="shared" si="5"/>
        <v>2.6</v>
      </c>
      <c r="AP6" s="1"/>
      <c r="AQ6" s="1"/>
      <c r="AR6" s="1"/>
      <c r="AS6" s="1"/>
      <c r="AT6" s="1"/>
      <c r="AU6" s="1" t="s">
        <v>65</v>
      </c>
      <c r="AV6" s="1">
        <v>0.1</v>
      </c>
      <c r="AW6" s="1">
        <f t="shared" si="6"/>
        <v>0.1</v>
      </c>
      <c r="AX6" s="1">
        <f t="shared" si="7"/>
        <v>88.420615384615374</v>
      </c>
      <c r="AY6" s="1">
        <f t="shared" si="8"/>
        <v>3.7500000000000004</v>
      </c>
      <c r="AZ6" s="1">
        <f t="shared" si="9"/>
        <v>92.170615384615374</v>
      </c>
      <c r="BA6" s="1">
        <f t="shared" si="10"/>
        <v>5</v>
      </c>
      <c r="BB6" s="1">
        <f t="shared" si="11"/>
        <v>9</v>
      </c>
      <c r="BC6" s="16"/>
      <c r="BD6" s="16"/>
      <c r="BE6" s="16"/>
      <c r="BF6" s="16"/>
      <c r="BG6" s="16"/>
      <c r="BH6" s="16"/>
      <c r="BI6" s="16"/>
      <c r="BJ6" s="16"/>
    </row>
    <row r="7" spans="1:62" ht="14" x14ac:dyDescent="0.25">
      <c r="A7" s="1" t="s">
        <v>162</v>
      </c>
      <c r="B7" s="1" t="s">
        <v>176</v>
      </c>
      <c r="C7" s="1" t="s">
        <v>177</v>
      </c>
      <c r="D7" s="32">
        <v>62.974358974358999</v>
      </c>
      <c r="E7" s="1" t="s">
        <v>63</v>
      </c>
      <c r="F7" s="1">
        <v>12</v>
      </c>
      <c r="G7" s="1" t="s">
        <v>64</v>
      </c>
      <c r="H7" s="1">
        <v>7</v>
      </c>
      <c r="I7" s="8">
        <v>1.95</v>
      </c>
      <c r="J7" s="8"/>
      <c r="K7" s="1"/>
      <c r="L7" s="1"/>
      <c r="M7" s="1"/>
      <c r="N7" s="1">
        <f t="shared" si="12"/>
        <v>25.177307692307703</v>
      </c>
      <c r="O7" s="1">
        <v>3.42</v>
      </c>
      <c r="P7" s="1">
        <f t="shared" si="0"/>
        <v>84.2</v>
      </c>
      <c r="Q7" s="1" t="s">
        <v>178</v>
      </c>
      <c r="R7" s="1">
        <v>0.2</v>
      </c>
      <c r="S7" s="1">
        <f t="shared" si="1"/>
        <v>50.64</v>
      </c>
      <c r="T7" s="1">
        <v>89.5</v>
      </c>
      <c r="U7" s="1">
        <f t="shared" si="2"/>
        <v>8.9499999999999993</v>
      </c>
      <c r="V7" s="28" t="s">
        <v>179</v>
      </c>
      <c r="W7" s="1">
        <v>3.4</v>
      </c>
      <c r="X7" s="1" t="s">
        <v>180</v>
      </c>
      <c r="Y7" s="1">
        <v>0.375</v>
      </c>
      <c r="Z7" s="8"/>
      <c r="AA7" s="8"/>
      <c r="AB7" s="8">
        <f t="shared" si="3"/>
        <v>3.7749999999999999</v>
      </c>
      <c r="AC7" s="1"/>
      <c r="AD7" s="1"/>
      <c r="AE7" s="1"/>
      <c r="AF7" s="1"/>
      <c r="AG7" s="1">
        <f t="shared" si="4"/>
        <v>0</v>
      </c>
      <c r="AH7" s="1" t="s">
        <v>181</v>
      </c>
      <c r="AI7" s="1" t="s">
        <v>181</v>
      </c>
      <c r="AJ7" s="1">
        <v>3</v>
      </c>
      <c r="AK7" s="1" t="s">
        <v>182</v>
      </c>
      <c r="AL7" s="1">
        <v>0.5</v>
      </c>
      <c r="AM7" s="1"/>
      <c r="AN7" s="1"/>
      <c r="AO7" s="1">
        <f t="shared" si="5"/>
        <v>3.5</v>
      </c>
      <c r="AP7" s="1"/>
      <c r="AQ7" s="1"/>
      <c r="AR7" s="1"/>
      <c r="AS7" s="1"/>
      <c r="AT7" s="1"/>
      <c r="AU7" s="1" t="s">
        <v>65</v>
      </c>
      <c r="AV7" s="1">
        <v>0.1</v>
      </c>
      <c r="AW7" s="1">
        <f t="shared" si="6"/>
        <v>0.1</v>
      </c>
      <c r="AX7" s="1">
        <f t="shared" si="7"/>
        <v>84.76730769230771</v>
      </c>
      <c r="AY7" s="1">
        <f t="shared" si="8"/>
        <v>7.375</v>
      </c>
      <c r="AZ7" s="1">
        <f t="shared" si="9"/>
        <v>92.14230769230771</v>
      </c>
      <c r="BA7" s="1">
        <f t="shared" si="10"/>
        <v>14</v>
      </c>
      <c r="BB7" s="1">
        <f t="shared" si="11"/>
        <v>10</v>
      </c>
      <c r="BC7" s="16"/>
      <c r="BD7" s="16"/>
      <c r="BE7" s="16"/>
      <c r="BF7" s="16"/>
      <c r="BG7" s="16"/>
      <c r="BH7" s="16"/>
      <c r="BI7" s="16"/>
      <c r="BJ7" s="16"/>
    </row>
    <row r="8" spans="1:62" ht="14" x14ac:dyDescent="0.25">
      <c r="A8" s="1" t="s">
        <v>162</v>
      </c>
      <c r="B8" s="1" t="s">
        <v>183</v>
      </c>
      <c r="C8" s="1" t="s">
        <v>184</v>
      </c>
      <c r="D8" s="32">
        <v>62.943589743589698</v>
      </c>
      <c r="E8" s="1" t="s">
        <v>63</v>
      </c>
      <c r="F8" s="1">
        <v>12</v>
      </c>
      <c r="G8" s="1" t="s">
        <v>76</v>
      </c>
      <c r="H8" s="1">
        <v>8</v>
      </c>
      <c r="I8" s="8">
        <v>2.1749999999999998</v>
      </c>
      <c r="J8" s="8"/>
      <c r="K8" s="1"/>
      <c r="L8" s="1"/>
      <c r="M8" s="1"/>
      <c r="N8" s="1">
        <f t="shared" si="12"/>
        <v>25.535576923076906</v>
      </c>
      <c r="O8" s="1">
        <v>3.2429999999999999</v>
      </c>
      <c r="P8" s="1">
        <f t="shared" si="0"/>
        <v>82.43</v>
      </c>
      <c r="Q8" s="1" t="s">
        <v>185</v>
      </c>
      <c r="R8" s="1">
        <v>0.5</v>
      </c>
      <c r="S8" s="1">
        <f t="shared" si="1"/>
        <v>49.758000000000003</v>
      </c>
      <c r="T8" s="1">
        <v>78</v>
      </c>
      <c r="U8" s="1">
        <f t="shared" si="2"/>
        <v>7.8</v>
      </c>
      <c r="V8" s="28" t="s">
        <v>1375</v>
      </c>
      <c r="W8" s="1">
        <v>4.4000000000000004</v>
      </c>
      <c r="X8" s="1"/>
      <c r="Y8" s="1"/>
      <c r="Z8" s="8"/>
      <c r="AA8" s="8"/>
      <c r="AB8" s="8">
        <f t="shared" si="3"/>
        <v>4.4000000000000004</v>
      </c>
      <c r="AC8" s="1"/>
      <c r="AD8" s="1"/>
      <c r="AE8" s="1"/>
      <c r="AF8" s="1"/>
      <c r="AG8" s="1">
        <f t="shared" si="4"/>
        <v>0</v>
      </c>
      <c r="AH8" s="1" t="s">
        <v>186</v>
      </c>
      <c r="AI8" s="1" t="s">
        <v>187</v>
      </c>
      <c r="AJ8" s="1">
        <v>1.8</v>
      </c>
      <c r="AK8" s="17" t="s">
        <v>175</v>
      </c>
      <c r="AL8" s="1">
        <v>0.2</v>
      </c>
      <c r="AM8" s="1"/>
      <c r="AN8" s="1"/>
      <c r="AO8" s="1">
        <f t="shared" si="5"/>
        <v>2</v>
      </c>
      <c r="AP8" s="1"/>
      <c r="AQ8" s="1"/>
      <c r="AR8" s="1"/>
      <c r="AS8" s="1"/>
      <c r="AT8" s="1"/>
      <c r="AU8" s="1" t="s">
        <v>65</v>
      </c>
      <c r="AV8" s="1">
        <v>0.1</v>
      </c>
      <c r="AW8" s="1">
        <f t="shared" si="6"/>
        <v>0.1</v>
      </c>
      <c r="AX8" s="1">
        <f t="shared" si="7"/>
        <v>83.09357692307691</v>
      </c>
      <c r="AY8" s="1">
        <f t="shared" si="8"/>
        <v>6.5</v>
      </c>
      <c r="AZ8" s="1">
        <f t="shared" si="9"/>
        <v>89.59357692307691</v>
      </c>
      <c r="BA8" s="1">
        <f t="shared" si="10"/>
        <v>20</v>
      </c>
      <c r="BB8" s="1">
        <f t="shared" si="11"/>
        <v>13</v>
      </c>
      <c r="BC8" s="16"/>
      <c r="BD8" s="16"/>
      <c r="BE8" s="16"/>
      <c r="BF8" s="16"/>
      <c r="BG8" s="16"/>
      <c r="BH8" s="16"/>
      <c r="BI8" s="16"/>
      <c r="BJ8" s="16"/>
    </row>
    <row r="9" spans="1:62" ht="14" x14ac:dyDescent="0.25">
      <c r="A9" s="1" t="s">
        <v>162</v>
      </c>
      <c r="B9" s="1" t="s">
        <v>188</v>
      </c>
      <c r="C9" s="1" t="s">
        <v>189</v>
      </c>
      <c r="D9" s="32">
        <v>62.769230769230802</v>
      </c>
      <c r="E9" s="1" t="s">
        <v>63</v>
      </c>
      <c r="F9" s="1">
        <v>12</v>
      </c>
      <c r="G9" s="1" t="s">
        <v>64</v>
      </c>
      <c r="H9" s="1">
        <v>7</v>
      </c>
      <c r="I9" s="8">
        <v>7.5</v>
      </c>
      <c r="J9" s="8"/>
      <c r="K9" s="1"/>
      <c r="L9" s="1"/>
      <c r="M9" s="1"/>
      <c r="N9" s="1">
        <f t="shared" si="12"/>
        <v>26.780769230769241</v>
      </c>
      <c r="O9" s="1">
        <v>3.1640000000000001</v>
      </c>
      <c r="P9" s="1">
        <f t="shared" si="0"/>
        <v>81.64</v>
      </c>
      <c r="Q9" s="1"/>
      <c r="R9" s="1"/>
      <c r="S9" s="1">
        <f t="shared" si="1"/>
        <v>48.984000000000002</v>
      </c>
      <c r="T9" s="1">
        <v>79</v>
      </c>
      <c r="U9" s="1">
        <f t="shared" si="2"/>
        <v>7.9</v>
      </c>
      <c r="V9" s="1"/>
      <c r="W9" s="1"/>
      <c r="X9" s="1"/>
      <c r="Y9" s="1"/>
      <c r="Z9" s="8"/>
      <c r="AA9" s="8"/>
      <c r="AB9" s="8">
        <f t="shared" si="3"/>
        <v>0</v>
      </c>
      <c r="AC9" s="43" t="s">
        <v>1360</v>
      </c>
      <c r="AD9" s="1">
        <v>0.75</v>
      </c>
      <c r="AE9" s="1"/>
      <c r="AF9" s="1"/>
      <c r="AG9" s="1">
        <f t="shared" si="4"/>
        <v>0.75</v>
      </c>
      <c r="AH9" s="1" t="s">
        <v>190</v>
      </c>
      <c r="AI9" s="1" t="s">
        <v>191</v>
      </c>
      <c r="AJ9" s="1">
        <v>3.35</v>
      </c>
      <c r="AK9" s="1" t="s">
        <v>192</v>
      </c>
      <c r="AL9" s="1">
        <v>0.25</v>
      </c>
      <c r="AM9" s="1" t="s">
        <v>193</v>
      </c>
      <c r="AN9" s="1">
        <v>0.1</v>
      </c>
      <c r="AO9" s="1">
        <f t="shared" si="5"/>
        <v>3.7</v>
      </c>
      <c r="AP9" s="1"/>
      <c r="AQ9" s="1"/>
      <c r="AR9" s="1"/>
      <c r="AS9" s="1"/>
      <c r="AT9" s="1"/>
      <c r="AU9" s="1" t="s">
        <v>194</v>
      </c>
      <c r="AV9" s="1">
        <v>2.2999999999999998</v>
      </c>
      <c r="AW9" s="1">
        <f t="shared" si="6"/>
        <v>2.2999999999999998</v>
      </c>
      <c r="AX9" s="1">
        <f t="shared" si="7"/>
        <v>83.664769230769252</v>
      </c>
      <c r="AY9" s="1">
        <f t="shared" si="8"/>
        <v>6.75</v>
      </c>
      <c r="AZ9" s="1">
        <f t="shared" si="9"/>
        <v>90.414769230769252</v>
      </c>
      <c r="BA9" s="1">
        <f t="shared" si="10"/>
        <v>22</v>
      </c>
      <c r="BB9" s="1">
        <f t="shared" si="11"/>
        <v>12</v>
      </c>
      <c r="BC9" s="16"/>
      <c r="BD9" s="16"/>
      <c r="BE9" s="16"/>
      <c r="BF9" s="16"/>
      <c r="BG9" s="16"/>
      <c r="BH9" s="16"/>
      <c r="BI9" s="16"/>
      <c r="BJ9" s="16"/>
    </row>
    <row r="10" spans="1:62" ht="14" x14ac:dyDescent="0.25">
      <c r="A10" s="1" t="s">
        <v>162</v>
      </c>
      <c r="B10" s="1" t="s">
        <v>195</v>
      </c>
      <c r="C10" s="1" t="s">
        <v>196</v>
      </c>
      <c r="D10" s="32">
        <v>62.292307692307702</v>
      </c>
      <c r="E10" s="1" t="s">
        <v>63</v>
      </c>
      <c r="F10" s="1">
        <v>12</v>
      </c>
      <c r="G10" s="1" t="s">
        <v>64</v>
      </c>
      <c r="H10" s="1">
        <v>7</v>
      </c>
      <c r="I10" s="8">
        <v>0</v>
      </c>
      <c r="J10" s="8"/>
      <c r="K10" s="1"/>
      <c r="L10" s="1"/>
      <c r="M10" s="1"/>
      <c r="N10" s="1">
        <f t="shared" si="12"/>
        <v>24.387692307692308</v>
      </c>
      <c r="O10" s="1">
        <v>3.3759999999999999</v>
      </c>
      <c r="P10" s="1">
        <f t="shared" si="0"/>
        <v>83.759999999999991</v>
      </c>
      <c r="Q10" s="1" t="s">
        <v>197</v>
      </c>
      <c r="R10" s="1">
        <v>0.5</v>
      </c>
      <c r="S10" s="1">
        <f t="shared" si="1"/>
        <v>50.55599999999999</v>
      </c>
      <c r="T10" s="1">
        <v>84</v>
      </c>
      <c r="U10" s="1">
        <f t="shared" si="2"/>
        <v>8.4</v>
      </c>
      <c r="V10" s="1" t="s">
        <v>198</v>
      </c>
      <c r="W10" s="1">
        <v>3.4</v>
      </c>
      <c r="X10" s="1" t="s">
        <v>199</v>
      </c>
      <c r="Y10" s="1"/>
      <c r="Z10" s="8"/>
      <c r="AA10" s="8"/>
      <c r="AB10" s="8">
        <f t="shared" si="3"/>
        <v>3.4</v>
      </c>
      <c r="AC10" s="1"/>
      <c r="AD10" s="1"/>
      <c r="AE10" s="1"/>
      <c r="AF10" s="1"/>
      <c r="AG10" s="1">
        <f t="shared" si="4"/>
        <v>0</v>
      </c>
      <c r="AH10" s="1"/>
      <c r="AI10" s="1"/>
      <c r="AJ10" s="1"/>
      <c r="AK10" s="1"/>
      <c r="AL10" s="1"/>
      <c r="AM10" s="1"/>
      <c r="AN10" s="1"/>
      <c r="AO10" s="1">
        <f t="shared" si="5"/>
        <v>0</v>
      </c>
      <c r="AP10" s="1"/>
      <c r="AQ10" s="1"/>
      <c r="AR10" s="1"/>
      <c r="AS10" s="1"/>
      <c r="AT10" s="1"/>
      <c r="AU10" s="1" t="s">
        <v>65</v>
      </c>
      <c r="AV10" s="1">
        <v>0.1</v>
      </c>
      <c r="AW10" s="1">
        <f t="shared" si="6"/>
        <v>0.1</v>
      </c>
      <c r="AX10" s="1">
        <f t="shared" si="7"/>
        <v>83.343692307692308</v>
      </c>
      <c r="AY10" s="1">
        <f t="shared" si="8"/>
        <v>3.5</v>
      </c>
      <c r="AZ10" s="1">
        <f t="shared" si="9"/>
        <v>86.843692307692308</v>
      </c>
      <c r="BA10" s="1">
        <f t="shared" si="10"/>
        <v>16</v>
      </c>
      <c r="BB10" s="1">
        <f t="shared" si="11"/>
        <v>16</v>
      </c>
      <c r="BC10" s="16"/>
      <c r="BD10" s="16"/>
      <c r="BE10" s="16"/>
      <c r="BF10" s="16"/>
      <c r="BG10" s="16"/>
      <c r="BH10" s="16"/>
      <c r="BI10" s="16"/>
      <c r="BJ10" s="16"/>
    </row>
    <row r="11" spans="1:62" ht="14" x14ac:dyDescent="0.25">
      <c r="A11" s="1" t="s">
        <v>162</v>
      </c>
      <c r="B11" s="1" t="s">
        <v>200</v>
      </c>
      <c r="C11" s="1" t="s">
        <v>201</v>
      </c>
      <c r="D11" s="32">
        <v>62.994871794871798</v>
      </c>
      <c r="E11" s="1" t="s">
        <v>63</v>
      </c>
      <c r="F11" s="1">
        <v>12</v>
      </c>
      <c r="G11" s="1" t="s">
        <v>76</v>
      </c>
      <c r="H11" s="1">
        <v>8</v>
      </c>
      <c r="I11" s="8">
        <v>2.3250000000000002</v>
      </c>
      <c r="J11" s="8"/>
      <c r="K11" s="1"/>
      <c r="L11" s="1"/>
      <c r="M11" s="1"/>
      <c r="N11" s="1">
        <f t="shared" si="12"/>
        <v>25.595961538461541</v>
      </c>
      <c r="O11" s="1">
        <v>3.0840000000000001</v>
      </c>
      <c r="P11" s="1">
        <f t="shared" si="0"/>
        <v>80.84</v>
      </c>
      <c r="Q11" s="1" t="s">
        <v>202</v>
      </c>
      <c r="R11" s="1">
        <v>0.2</v>
      </c>
      <c r="S11" s="1">
        <f t="shared" si="1"/>
        <v>48.624000000000002</v>
      </c>
      <c r="T11" s="1">
        <v>87.5</v>
      </c>
      <c r="U11" s="1">
        <f t="shared" si="2"/>
        <v>8.75</v>
      </c>
      <c r="V11" s="34" t="s">
        <v>203</v>
      </c>
      <c r="W11" s="29">
        <v>0.5</v>
      </c>
      <c r="X11" s="1" t="s">
        <v>204</v>
      </c>
      <c r="Y11" s="1">
        <v>0.1</v>
      </c>
      <c r="Z11" s="8"/>
      <c r="AA11" s="8"/>
      <c r="AB11" s="8">
        <f t="shared" si="3"/>
        <v>0.6</v>
      </c>
      <c r="AC11" s="1"/>
      <c r="AD11" s="1"/>
      <c r="AE11" s="1"/>
      <c r="AF11" s="1"/>
      <c r="AG11" s="1">
        <f t="shared" si="4"/>
        <v>0</v>
      </c>
      <c r="AH11" s="1" t="s">
        <v>205</v>
      </c>
      <c r="AI11" s="1" t="s">
        <v>205</v>
      </c>
      <c r="AJ11" s="1">
        <v>2.4</v>
      </c>
      <c r="AK11" s="1"/>
      <c r="AL11" s="1"/>
      <c r="AM11" s="1"/>
      <c r="AN11" s="1"/>
      <c r="AO11" s="1">
        <f t="shared" si="5"/>
        <v>2.4</v>
      </c>
      <c r="AP11" s="1"/>
      <c r="AQ11" s="1"/>
      <c r="AR11" s="1"/>
      <c r="AS11" s="1"/>
      <c r="AT11" s="1"/>
      <c r="AU11" s="1" t="s">
        <v>206</v>
      </c>
      <c r="AV11" s="1">
        <v>0.3</v>
      </c>
      <c r="AW11" s="1">
        <f t="shared" si="6"/>
        <v>0.3</v>
      </c>
      <c r="AX11" s="1">
        <f t="shared" si="7"/>
        <v>82.969961538461547</v>
      </c>
      <c r="AY11" s="1">
        <f t="shared" si="8"/>
        <v>3.3</v>
      </c>
      <c r="AZ11" s="1">
        <f t="shared" si="9"/>
        <v>86.269961538461544</v>
      </c>
      <c r="BA11" s="1">
        <f t="shared" si="10"/>
        <v>24</v>
      </c>
      <c r="BB11" s="1">
        <f t="shared" si="11"/>
        <v>19</v>
      </c>
      <c r="BC11" s="16"/>
      <c r="BD11" s="16"/>
      <c r="BE11" s="16"/>
      <c r="BF11" s="16"/>
      <c r="BG11" s="16"/>
      <c r="BH11" s="16"/>
      <c r="BI11" s="16"/>
      <c r="BJ11" s="16"/>
    </row>
    <row r="12" spans="1:62" ht="14" x14ac:dyDescent="0.25">
      <c r="A12" s="1" t="s">
        <v>162</v>
      </c>
      <c r="B12" s="1" t="s">
        <v>207</v>
      </c>
      <c r="C12" s="1" t="s">
        <v>208</v>
      </c>
      <c r="D12" s="32">
        <v>62.428711660799998</v>
      </c>
      <c r="E12" s="1" t="s">
        <v>63</v>
      </c>
      <c r="F12" s="1">
        <v>12</v>
      </c>
      <c r="G12" s="1" t="s">
        <v>64</v>
      </c>
      <c r="H12" s="1">
        <v>7</v>
      </c>
      <c r="I12" s="8">
        <v>7.5</v>
      </c>
      <c r="J12" s="8"/>
      <c r="K12" s="1"/>
      <c r="L12" s="1"/>
      <c r="M12" s="1"/>
      <c r="N12" s="1">
        <f t="shared" si="12"/>
        <v>26.678613498239997</v>
      </c>
      <c r="O12" s="1">
        <v>3.68</v>
      </c>
      <c r="P12" s="1">
        <f t="shared" si="0"/>
        <v>86.800000000000011</v>
      </c>
      <c r="Q12" s="1" t="s">
        <v>165</v>
      </c>
      <c r="R12" s="1">
        <v>0.3</v>
      </c>
      <c r="S12" s="1">
        <f t="shared" si="1"/>
        <v>52.260000000000005</v>
      </c>
      <c r="T12" s="1">
        <v>70</v>
      </c>
      <c r="U12" s="1">
        <f t="shared" si="2"/>
        <v>7</v>
      </c>
      <c r="V12" s="28" t="s">
        <v>209</v>
      </c>
      <c r="W12" s="1">
        <v>3.9</v>
      </c>
      <c r="X12" s="1" t="s">
        <v>210</v>
      </c>
      <c r="Y12" s="1">
        <v>0.75</v>
      </c>
      <c r="Z12" s="8"/>
      <c r="AA12" s="8"/>
      <c r="AB12" s="8">
        <f t="shared" si="3"/>
        <v>4.6500000000000004</v>
      </c>
      <c r="AC12" s="1" t="s">
        <v>129</v>
      </c>
      <c r="AD12" s="1">
        <v>0.25</v>
      </c>
      <c r="AE12" s="1"/>
      <c r="AF12" s="1"/>
      <c r="AG12" s="1">
        <f t="shared" si="4"/>
        <v>0.25</v>
      </c>
      <c r="AH12" s="1" t="s">
        <v>211</v>
      </c>
      <c r="AI12" s="1" t="s">
        <v>212</v>
      </c>
      <c r="AJ12" s="1">
        <v>2.8</v>
      </c>
      <c r="AK12" s="1" t="s">
        <v>192</v>
      </c>
      <c r="AL12" s="1">
        <v>0.25</v>
      </c>
      <c r="AM12" s="1"/>
      <c r="AN12" s="1"/>
      <c r="AO12" s="1">
        <f t="shared" si="5"/>
        <v>3.05</v>
      </c>
      <c r="AP12" s="1"/>
      <c r="AQ12" s="1"/>
      <c r="AR12" s="1"/>
      <c r="AS12" s="1"/>
      <c r="AT12" s="1"/>
      <c r="AU12" s="1" t="s">
        <v>65</v>
      </c>
      <c r="AV12" s="1">
        <v>0.1</v>
      </c>
      <c r="AW12" s="1">
        <f t="shared" si="6"/>
        <v>0.1</v>
      </c>
      <c r="AX12" s="1">
        <f t="shared" si="7"/>
        <v>85.938613498240002</v>
      </c>
      <c r="AY12" s="1">
        <f t="shared" si="8"/>
        <v>8.0500000000000007</v>
      </c>
      <c r="AZ12" s="1">
        <f t="shared" si="9"/>
        <v>93.988613498239999</v>
      </c>
      <c r="BA12" s="1">
        <f t="shared" si="10"/>
        <v>9</v>
      </c>
      <c r="BB12" s="1">
        <f t="shared" si="11"/>
        <v>7</v>
      </c>
      <c r="BC12" s="16"/>
      <c r="BD12" s="16"/>
      <c r="BE12" s="16"/>
      <c r="BF12" s="16"/>
      <c r="BG12" s="16"/>
      <c r="BH12" s="16"/>
      <c r="BI12" s="16"/>
      <c r="BJ12" s="16"/>
    </row>
    <row r="13" spans="1:62" ht="14" x14ac:dyDescent="0.25">
      <c r="A13" s="1" t="s">
        <v>162</v>
      </c>
      <c r="B13" s="1" t="s">
        <v>213</v>
      </c>
      <c r="C13" s="1" t="s">
        <v>214</v>
      </c>
      <c r="D13" s="32">
        <v>62.038461538461497</v>
      </c>
      <c r="E13" s="1" t="s">
        <v>63</v>
      </c>
      <c r="F13" s="1">
        <v>12</v>
      </c>
      <c r="G13" s="1" t="s">
        <v>76</v>
      </c>
      <c r="H13" s="1">
        <v>8</v>
      </c>
      <c r="I13" s="8">
        <v>0</v>
      </c>
      <c r="J13" s="8"/>
      <c r="K13" s="1"/>
      <c r="L13" s="1"/>
      <c r="M13" s="1"/>
      <c r="N13" s="1">
        <f t="shared" si="12"/>
        <v>24.611538461538448</v>
      </c>
      <c r="O13" s="1">
        <v>3.3580000000000001</v>
      </c>
      <c r="P13" s="1">
        <f t="shared" si="0"/>
        <v>83.58</v>
      </c>
      <c r="Q13" s="1"/>
      <c r="R13" s="1"/>
      <c r="S13" s="1">
        <f t="shared" si="1"/>
        <v>50.147999999999996</v>
      </c>
      <c r="T13" s="1">
        <v>80</v>
      </c>
      <c r="U13" s="1">
        <f t="shared" si="2"/>
        <v>8</v>
      </c>
      <c r="V13" s="1"/>
      <c r="W13" s="1"/>
      <c r="X13" s="1"/>
      <c r="Y13" s="1"/>
      <c r="Z13" s="8"/>
      <c r="AA13" s="8"/>
      <c r="AB13" s="8">
        <f t="shared" si="3"/>
        <v>0</v>
      </c>
      <c r="AC13" s="1"/>
      <c r="AD13" s="1"/>
      <c r="AE13" s="1"/>
      <c r="AF13" s="1"/>
      <c r="AG13" s="1">
        <f t="shared" si="4"/>
        <v>0</v>
      </c>
      <c r="AH13" s="17" t="s">
        <v>215</v>
      </c>
      <c r="AI13" s="1" t="s">
        <v>215</v>
      </c>
      <c r="AJ13" s="1">
        <v>2</v>
      </c>
      <c r="AK13" s="1"/>
      <c r="AL13" s="1"/>
      <c r="AM13" s="1"/>
      <c r="AN13" s="1"/>
      <c r="AO13" s="1">
        <f t="shared" si="5"/>
        <v>2</v>
      </c>
      <c r="AP13" s="1"/>
      <c r="AQ13" s="1"/>
      <c r="AR13" s="1"/>
      <c r="AS13" s="1"/>
      <c r="AT13" s="1"/>
      <c r="AU13" s="1" t="s">
        <v>65</v>
      </c>
      <c r="AV13" s="1">
        <v>0.1</v>
      </c>
      <c r="AW13" s="1">
        <f t="shared" si="6"/>
        <v>0.1</v>
      </c>
      <c r="AX13" s="1">
        <f t="shared" si="7"/>
        <v>82.75953846153844</v>
      </c>
      <c r="AY13" s="1">
        <f t="shared" si="8"/>
        <v>2.1</v>
      </c>
      <c r="AZ13" s="1">
        <f t="shared" si="9"/>
        <v>84.859538461538435</v>
      </c>
      <c r="BA13" s="1">
        <f t="shared" si="10"/>
        <v>17</v>
      </c>
      <c r="BB13" s="1">
        <f t="shared" si="11"/>
        <v>23</v>
      </c>
      <c r="BC13" s="16"/>
      <c r="BD13" s="16"/>
      <c r="BE13" s="16"/>
      <c r="BF13" s="16"/>
      <c r="BG13" s="16"/>
      <c r="BH13" s="16"/>
      <c r="BI13" s="16"/>
      <c r="BJ13" s="16"/>
    </row>
    <row r="14" spans="1:62" ht="14" x14ac:dyDescent="0.25">
      <c r="A14" s="1" t="s">
        <v>162</v>
      </c>
      <c r="B14" s="1" t="s">
        <v>216</v>
      </c>
      <c r="C14" s="1" t="s">
        <v>217</v>
      </c>
      <c r="D14" s="32">
        <v>62.871794871794897</v>
      </c>
      <c r="E14" s="1" t="s">
        <v>63</v>
      </c>
      <c r="F14" s="1">
        <v>12</v>
      </c>
      <c r="G14" s="1" t="s">
        <v>76</v>
      </c>
      <c r="H14" s="1">
        <v>8</v>
      </c>
      <c r="I14" s="8">
        <v>0</v>
      </c>
      <c r="J14" s="8"/>
      <c r="K14" s="1"/>
      <c r="L14" s="1"/>
      <c r="M14" s="1"/>
      <c r="N14" s="1">
        <f t="shared" si="12"/>
        <v>24.861538461538466</v>
      </c>
      <c r="O14" s="1">
        <v>3.4420000000000002</v>
      </c>
      <c r="P14" s="1">
        <f t="shared" si="0"/>
        <v>84.42</v>
      </c>
      <c r="Q14" s="1"/>
      <c r="R14" s="1"/>
      <c r="S14" s="1">
        <f t="shared" si="1"/>
        <v>50.652000000000001</v>
      </c>
      <c r="T14" s="1">
        <v>62.5</v>
      </c>
      <c r="U14" s="1">
        <f t="shared" si="2"/>
        <v>6.25</v>
      </c>
      <c r="V14" s="16" t="s">
        <v>218</v>
      </c>
      <c r="W14" s="1">
        <v>3</v>
      </c>
      <c r="X14" s="1"/>
      <c r="Y14" s="1"/>
      <c r="Z14" s="8"/>
      <c r="AA14" s="8"/>
      <c r="AB14" s="8">
        <f t="shared" si="3"/>
        <v>3</v>
      </c>
      <c r="AC14" s="1"/>
      <c r="AD14" s="1"/>
      <c r="AE14" s="1"/>
      <c r="AF14" s="1"/>
      <c r="AG14" s="1">
        <f t="shared" si="4"/>
        <v>0</v>
      </c>
      <c r="AH14" s="1"/>
      <c r="AI14" s="1"/>
      <c r="AJ14" s="1"/>
      <c r="AK14" s="1"/>
      <c r="AL14" s="1"/>
      <c r="AM14" s="1"/>
      <c r="AN14" s="1"/>
      <c r="AO14" s="1">
        <f t="shared" si="5"/>
        <v>0</v>
      </c>
      <c r="AP14" s="1"/>
      <c r="AQ14" s="1"/>
      <c r="AR14" s="1"/>
      <c r="AS14" s="1"/>
      <c r="AT14" s="1"/>
      <c r="AU14" s="1" t="s">
        <v>65</v>
      </c>
      <c r="AV14" s="1">
        <v>0.1</v>
      </c>
      <c r="AW14" s="1">
        <f t="shared" si="6"/>
        <v>0.1</v>
      </c>
      <c r="AX14" s="1">
        <f t="shared" si="7"/>
        <v>81.763538461538474</v>
      </c>
      <c r="AY14" s="1">
        <f t="shared" si="8"/>
        <v>3.1</v>
      </c>
      <c r="AZ14" s="1">
        <f t="shared" si="9"/>
        <v>84.863538461538468</v>
      </c>
      <c r="BA14" s="1">
        <f t="shared" si="10"/>
        <v>12</v>
      </c>
      <c r="BB14" s="1">
        <f t="shared" si="11"/>
        <v>22</v>
      </c>
      <c r="BC14" s="16"/>
      <c r="BD14" s="16"/>
      <c r="BE14" s="16"/>
      <c r="BF14" s="16"/>
      <c r="BG14" s="16"/>
      <c r="BH14" s="16"/>
      <c r="BI14" s="16"/>
      <c r="BJ14" s="16"/>
    </row>
    <row r="15" spans="1:62" ht="14" x14ac:dyDescent="0.25">
      <c r="A15" s="1" t="s">
        <v>162</v>
      </c>
      <c r="B15" s="1" t="s">
        <v>219</v>
      </c>
      <c r="C15" s="1" t="s">
        <v>220</v>
      </c>
      <c r="D15" s="32">
        <v>62.912820512820502</v>
      </c>
      <c r="E15" s="1" t="s">
        <v>63</v>
      </c>
      <c r="F15" s="1">
        <v>12</v>
      </c>
      <c r="G15" s="1" t="s">
        <v>76</v>
      </c>
      <c r="H15" s="1">
        <v>8</v>
      </c>
      <c r="I15" s="8">
        <v>1.95</v>
      </c>
      <c r="J15" s="8"/>
      <c r="K15" s="1"/>
      <c r="L15" s="1"/>
      <c r="M15" s="1"/>
      <c r="N15" s="1">
        <f t="shared" si="12"/>
        <v>25.458846153846149</v>
      </c>
      <c r="O15" s="1">
        <v>3.7280000000000002</v>
      </c>
      <c r="P15" s="1">
        <f t="shared" si="0"/>
        <v>87.28</v>
      </c>
      <c r="Q15" s="1"/>
      <c r="R15" s="1"/>
      <c r="S15" s="1">
        <f t="shared" si="1"/>
        <v>52.368000000000002</v>
      </c>
      <c r="T15" s="1">
        <v>65</v>
      </c>
      <c r="U15" s="1">
        <f t="shared" si="2"/>
        <v>6.5</v>
      </c>
      <c r="V15" s="34" t="s">
        <v>203</v>
      </c>
      <c r="W15" s="1">
        <v>0.5</v>
      </c>
      <c r="X15" s="1" t="s">
        <v>221</v>
      </c>
      <c r="Y15" s="1"/>
      <c r="Z15" s="8"/>
      <c r="AA15" s="8"/>
      <c r="AB15" s="8">
        <f t="shared" si="3"/>
        <v>0.5</v>
      </c>
      <c r="AC15" s="1"/>
      <c r="AD15" s="1"/>
      <c r="AE15" s="1"/>
      <c r="AF15" s="1"/>
      <c r="AG15" s="1">
        <f t="shared" si="4"/>
        <v>0</v>
      </c>
      <c r="AH15" s="1"/>
      <c r="AI15" s="1"/>
      <c r="AJ15" s="1"/>
      <c r="AK15" s="1"/>
      <c r="AL15" s="1"/>
      <c r="AM15" s="1"/>
      <c r="AN15" s="1"/>
      <c r="AO15" s="1">
        <f t="shared" si="5"/>
        <v>0</v>
      </c>
      <c r="AP15" s="1"/>
      <c r="AQ15" s="1"/>
      <c r="AR15" s="1"/>
      <c r="AS15" s="1"/>
      <c r="AT15" s="1"/>
      <c r="AU15" s="1" t="s">
        <v>65</v>
      </c>
      <c r="AV15" s="1">
        <v>0.1</v>
      </c>
      <c r="AW15" s="1">
        <f t="shared" si="6"/>
        <v>0.1</v>
      </c>
      <c r="AX15" s="1">
        <f t="shared" si="7"/>
        <v>84.326846153846148</v>
      </c>
      <c r="AY15" s="1">
        <f t="shared" si="8"/>
        <v>0.6</v>
      </c>
      <c r="AZ15" s="1">
        <f t="shared" si="9"/>
        <v>84.926846153846142</v>
      </c>
      <c r="BA15" s="1">
        <f t="shared" si="10"/>
        <v>7</v>
      </c>
      <c r="BB15" s="1">
        <f t="shared" si="11"/>
        <v>21</v>
      </c>
      <c r="BC15" s="16"/>
      <c r="BD15" s="16"/>
      <c r="BE15" s="16"/>
      <c r="BF15" s="16"/>
      <c r="BG15" s="16"/>
      <c r="BH15" s="16"/>
      <c r="BI15" s="16"/>
      <c r="BJ15" s="16"/>
    </row>
    <row r="16" spans="1:62" ht="14" x14ac:dyDescent="0.25">
      <c r="A16" s="1" t="s">
        <v>162</v>
      </c>
      <c r="B16" s="1" t="s">
        <v>222</v>
      </c>
      <c r="C16" s="1" t="s">
        <v>223</v>
      </c>
      <c r="D16" s="32">
        <v>62.705128205128197</v>
      </c>
      <c r="E16" s="1" t="s">
        <v>63</v>
      </c>
      <c r="F16" s="1">
        <v>12</v>
      </c>
      <c r="G16" s="1" t="s">
        <v>64</v>
      </c>
      <c r="H16" s="1">
        <v>7</v>
      </c>
      <c r="I16" s="8">
        <v>0</v>
      </c>
      <c r="J16" s="8"/>
      <c r="K16" s="1"/>
      <c r="L16" s="1"/>
      <c r="M16" s="1"/>
      <c r="N16" s="1">
        <f t="shared" si="12"/>
        <v>24.511538461538461</v>
      </c>
      <c r="O16" s="1">
        <v>2.7</v>
      </c>
      <c r="P16" s="1">
        <f t="shared" si="0"/>
        <v>77</v>
      </c>
      <c r="Q16" s="1"/>
      <c r="R16" s="1"/>
      <c r="S16" s="1">
        <f t="shared" si="1"/>
        <v>46.199999999999996</v>
      </c>
      <c r="T16" s="1">
        <v>81.5</v>
      </c>
      <c r="U16" s="1">
        <f t="shared" si="2"/>
        <v>8.15</v>
      </c>
      <c r="V16" s="16"/>
      <c r="W16" s="1"/>
      <c r="X16" s="1"/>
      <c r="Y16" s="1"/>
      <c r="Z16" s="8"/>
      <c r="AA16" s="8"/>
      <c r="AB16" s="8">
        <f t="shared" si="3"/>
        <v>0</v>
      </c>
      <c r="AC16" s="1"/>
      <c r="AD16" s="1"/>
      <c r="AE16" s="1"/>
      <c r="AF16" s="1"/>
      <c r="AG16" s="1">
        <f t="shared" si="4"/>
        <v>0</v>
      </c>
      <c r="AH16" s="13" t="s">
        <v>224</v>
      </c>
      <c r="AI16" s="13" t="s">
        <v>225</v>
      </c>
      <c r="AJ16" s="1">
        <v>1.5</v>
      </c>
      <c r="AK16" s="1"/>
      <c r="AL16" s="1"/>
      <c r="AM16" s="1"/>
      <c r="AN16" s="1"/>
      <c r="AO16" s="1">
        <f t="shared" si="5"/>
        <v>1.5</v>
      </c>
      <c r="AP16" s="1"/>
      <c r="AQ16" s="1"/>
      <c r="AR16" s="1"/>
      <c r="AS16" s="1"/>
      <c r="AT16" s="1"/>
      <c r="AU16" s="1" t="s">
        <v>65</v>
      </c>
      <c r="AV16" s="1">
        <v>0.1</v>
      </c>
      <c r="AW16" s="1">
        <f t="shared" si="6"/>
        <v>0.1</v>
      </c>
      <c r="AX16" s="1">
        <f t="shared" si="7"/>
        <v>78.861538461538458</v>
      </c>
      <c r="AY16" s="1">
        <f t="shared" si="8"/>
        <v>1.6</v>
      </c>
      <c r="AZ16" s="1">
        <f t="shared" si="9"/>
        <v>80.461538461538453</v>
      </c>
      <c r="BA16" s="1">
        <f t="shared" si="10"/>
        <v>33</v>
      </c>
      <c r="BB16" s="1">
        <f t="shared" si="11"/>
        <v>34</v>
      </c>
      <c r="BC16" s="16"/>
      <c r="BD16" s="16"/>
      <c r="BE16" s="16"/>
      <c r="BF16" s="16"/>
      <c r="BG16" s="16"/>
      <c r="BH16" s="16"/>
      <c r="BI16" s="16"/>
      <c r="BJ16" s="16"/>
    </row>
    <row r="17" spans="1:62" ht="14" x14ac:dyDescent="0.25">
      <c r="A17" s="1" t="s">
        <v>162</v>
      </c>
      <c r="B17" s="1" t="s">
        <v>226</v>
      </c>
      <c r="C17" s="1" t="s">
        <v>227</v>
      </c>
      <c r="D17" s="32">
        <v>60.741025641025601</v>
      </c>
      <c r="E17" s="1" t="s">
        <v>63</v>
      </c>
      <c r="F17" s="1">
        <v>12</v>
      </c>
      <c r="G17" s="1" t="s">
        <v>63</v>
      </c>
      <c r="H17" s="1">
        <v>9</v>
      </c>
      <c r="I17" s="8">
        <v>1.8</v>
      </c>
      <c r="J17" s="8"/>
      <c r="K17" s="1"/>
      <c r="L17" s="1"/>
      <c r="M17" s="1"/>
      <c r="N17" s="1">
        <f t="shared" si="12"/>
        <v>25.06230769230768</v>
      </c>
      <c r="O17" s="1">
        <v>3.0790000000000002</v>
      </c>
      <c r="P17" s="1">
        <f t="shared" si="0"/>
        <v>80.790000000000006</v>
      </c>
      <c r="Q17" s="1"/>
      <c r="R17" s="1"/>
      <c r="S17" s="1">
        <f t="shared" si="1"/>
        <v>48.474000000000004</v>
      </c>
      <c r="T17" s="1">
        <v>85.5</v>
      </c>
      <c r="U17" s="1">
        <f t="shared" si="2"/>
        <v>8.5500000000000007</v>
      </c>
      <c r="V17" s="1" t="s">
        <v>228</v>
      </c>
      <c r="W17" s="1">
        <v>0.4</v>
      </c>
      <c r="X17" s="1"/>
      <c r="Y17" s="1"/>
      <c r="Z17" s="8"/>
      <c r="AA17" s="8"/>
      <c r="AB17" s="8">
        <f t="shared" si="3"/>
        <v>0.4</v>
      </c>
      <c r="AC17" s="1"/>
      <c r="AD17" s="1"/>
      <c r="AE17" s="1"/>
      <c r="AF17" s="1"/>
      <c r="AG17" s="1">
        <f t="shared" si="4"/>
        <v>0</v>
      </c>
      <c r="AH17" s="13"/>
      <c r="AI17" s="1"/>
      <c r="AJ17" s="1"/>
      <c r="AK17" s="1"/>
      <c r="AL17" s="1"/>
      <c r="AM17" s="1"/>
      <c r="AN17" s="1"/>
      <c r="AO17" s="1">
        <f t="shared" si="5"/>
        <v>0</v>
      </c>
      <c r="AP17" s="1"/>
      <c r="AQ17" s="1"/>
      <c r="AR17" s="1"/>
      <c r="AS17" s="1"/>
      <c r="AT17" s="1"/>
      <c r="AU17" s="1" t="s">
        <v>65</v>
      </c>
      <c r="AV17" s="1">
        <v>0.1</v>
      </c>
      <c r="AW17" s="1">
        <f t="shared" si="6"/>
        <v>0.1</v>
      </c>
      <c r="AX17" s="1">
        <f t="shared" si="7"/>
        <v>82.086307692307685</v>
      </c>
      <c r="AY17" s="1">
        <f t="shared" si="8"/>
        <v>0.5</v>
      </c>
      <c r="AZ17" s="1">
        <f t="shared" si="9"/>
        <v>82.586307692307685</v>
      </c>
      <c r="BA17" s="1">
        <f t="shared" si="10"/>
        <v>25</v>
      </c>
      <c r="BB17" s="1">
        <f t="shared" si="11"/>
        <v>27</v>
      </c>
      <c r="BC17" s="16"/>
      <c r="BD17" s="16"/>
      <c r="BE17" s="16"/>
      <c r="BF17" s="16"/>
      <c r="BG17" s="16"/>
      <c r="BH17" s="16"/>
      <c r="BI17" s="16"/>
      <c r="BJ17" s="16"/>
    </row>
    <row r="18" spans="1:62" ht="14" x14ac:dyDescent="0.25">
      <c r="A18" s="1" t="s">
        <v>162</v>
      </c>
      <c r="B18" s="1" t="s">
        <v>229</v>
      </c>
      <c r="C18" s="1" t="s">
        <v>230</v>
      </c>
      <c r="D18" s="32">
        <v>62.256410256410298</v>
      </c>
      <c r="E18" s="1" t="s">
        <v>63</v>
      </c>
      <c r="F18" s="1">
        <v>12</v>
      </c>
      <c r="G18" s="1" t="s">
        <v>63</v>
      </c>
      <c r="H18" s="1">
        <v>9</v>
      </c>
      <c r="I18" s="8">
        <v>2.0249999999999999</v>
      </c>
      <c r="J18" s="8"/>
      <c r="K18" s="1"/>
      <c r="L18" s="1"/>
      <c r="M18" s="1"/>
      <c r="N18" s="1">
        <f t="shared" si="12"/>
        <v>25.584423076923091</v>
      </c>
      <c r="O18" s="1">
        <v>3.3860000000000001</v>
      </c>
      <c r="P18" s="1">
        <f t="shared" si="0"/>
        <v>83.86</v>
      </c>
      <c r="Q18" s="1" t="s">
        <v>231</v>
      </c>
      <c r="R18" s="1">
        <v>0.3</v>
      </c>
      <c r="S18" s="1">
        <f t="shared" si="1"/>
        <v>50.495999999999995</v>
      </c>
      <c r="T18" s="1">
        <v>65</v>
      </c>
      <c r="U18" s="1">
        <f t="shared" si="2"/>
        <v>6.5</v>
      </c>
      <c r="V18" s="1" t="s">
        <v>232</v>
      </c>
      <c r="W18" s="1">
        <v>2.5</v>
      </c>
      <c r="X18" s="1"/>
      <c r="Y18" s="1"/>
      <c r="Z18" s="8"/>
      <c r="AA18" s="8"/>
      <c r="AB18" s="8">
        <f t="shared" si="3"/>
        <v>2.5</v>
      </c>
      <c r="AC18" s="1"/>
      <c r="AD18" s="1"/>
      <c r="AE18" s="1"/>
      <c r="AF18" s="1"/>
      <c r="AG18" s="1">
        <f t="shared" si="4"/>
        <v>0</v>
      </c>
      <c r="AH18" s="1" t="s">
        <v>233</v>
      </c>
      <c r="AI18" s="1" t="s">
        <v>234</v>
      </c>
      <c r="AJ18" s="1">
        <v>1.1000000000000001</v>
      </c>
      <c r="AK18" s="1"/>
      <c r="AL18" s="1"/>
      <c r="AM18" s="1"/>
      <c r="AN18" s="1"/>
      <c r="AO18" s="1">
        <f t="shared" si="5"/>
        <v>1.1000000000000001</v>
      </c>
      <c r="AP18" s="1"/>
      <c r="AQ18" s="1"/>
      <c r="AR18" s="1"/>
      <c r="AS18" s="1"/>
      <c r="AT18" s="1"/>
      <c r="AU18" s="1" t="s">
        <v>65</v>
      </c>
      <c r="AV18" s="1">
        <v>0.1</v>
      </c>
      <c r="AW18" s="1">
        <f t="shared" si="6"/>
        <v>0.1</v>
      </c>
      <c r="AX18" s="1">
        <f t="shared" si="7"/>
        <v>82.580423076923083</v>
      </c>
      <c r="AY18" s="1">
        <f t="shared" si="8"/>
        <v>3.7</v>
      </c>
      <c r="AZ18" s="1">
        <f t="shared" si="9"/>
        <v>86.280423076923086</v>
      </c>
      <c r="BA18" s="1">
        <f t="shared" si="10"/>
        <v>15</v>
      </c>
      <c r="BB18" s="1">
        <f t="shared" si="11"/>
        <v>18</v>
      </c>
      <c r="BC18" s="16"/>
      <c r="BD18" s="16"/>
      <c r="BE18" s="16"/>
      <c r="BF18" s="16"/>
      <c r="BG18" s="16"/>
      <c r="BH18" s="16"/>
      <c r="BI18" s="16"/>
      <c r="BJ18" s="16"/>
    </row>
    <row r="19" spans="1:62" s="55" customFormat="1" ht="14" x14ac:dyDescent="0.25">
      <c r="A19" s="51" t="s">
        <v>162</v>
      </c>
      <c r="B19" s="51" t="s">
        <v>235</v>
      </c>
      <c r="C19" s="51" t="s">
        <v>236</v>
      </c>
      <c r="D19" s="60">
        <v>62.623076923076901</v>
      </c>
      <c r="E19" s="51" t="s">
        <v>63</v>
      </c>
      <c r="F19" s="51">
        <v>12</v>
      </c>
      <c r="G19" s="51" t="s">
        <v>76</v>
      </c>
      <c r="H19" s="51">
        <v>8</v>
      </c>
      <c r="I19" s="50">
        <v>0.45</v>
      </c>
      <c r="J19" s="50"/>
      <c r="K19" s="51"/>
      <c r="L19" s="51"/>
      <c r="M19" s="51"/>
      <c r="N19" s="51">
        <f t="shared" si="12"/>
        <v>24.921923076923068</v>
      </c>
      <c r="O19" s="51">
        <v>2.7770000000000001</v>
      </c>
      <c r="P19" s="51">
        <f t="shared" si="0"/>
        <v>77.77000000000001</v>
      </c>
      <c r="Q19" s="51" t="s">
        <v>237</v>
      </c>
      <c r="R19" s="51">
        <v>0.2</v>
      </c>
      <c r="S19" s="51">
        <f t="shared" si="1"/>
        <v>46.782000000000004</v>
      </c>
      <c r="T19" s="51">
        <v>94</v>
      </c>
      <c r="U19" s="51">
        <f t="shared" si="2"/>
        <v>9.4</v>
      </c>
      <c r="V19" s="51" t="s">
        <v>238</v>
      </c>
      <c r="W19" s="51">
        <v>1.2</v>
      </c>
      <c r="X19" s="51" t="s">
        <v>239</v>
      </c>
      <c r="Y19" s="51"/>
      <c r="Z19" s="50"/>
      <c r="AA19" s="50"/>
      <c r="AB19" s="50">
        <f t="shared" si="3"/>
        <v>1.2</v>
      </c>
      <c r="AC19" s="51"/>
      <c r="AD19" s="51"/>
      <c r="AE19" s="51"/>
      <c r="AF19" s="51"/>
      <c r="AG19" s="51">
        <f t="shared" si="4"/>
        <v>0</v>
      </c>
      <c r="AH19" s="51"/>
      <c r="AI19" s="51"/>
      <c r="AJ19" s="51"/>
      <c r="AK19" s="51"/>
      <c r="AL19" s="51"/>
      <c r="AM19" s="51"/>
      <c r="AN19" s="51"/>
      <c r="AO19" s="51">
        <f t="shared" si="5"/>
        <v>0</v>
      </c>
      <c r="AP19" s="51"/>
      <c r="AQ19" s="51"/>
      <c r="AR19" s="51"/>
      <c r="AS19" s="51"/>
      <c r="AT19" s="51"/>
      <c r="AU19" s="51" t="s">
        <v>65</v>
      </c>
      <c r="AV19" s="51">
        <v>0.1</v>
      </c>
      <c r="AW19" s="51">
        <f t="shared" si="6"/>
        <v>0.1</v>
      </c>
      <c r="AX19" s="51">
        <f t="shared" si="7"/>
        <v>81.103923076923081</v>
      </c>
      <c r="AY19" s="51">
        <f t="shared" si="8"/>
        <v>1.3</v>
      </c>
      <c r="AZ19" s="51">
        <f t="shared" si="9"/>
        <v>82.403923076923078</v>
      </c>
      <c r="BA19" s="51">
        <f t="shared" si="10"/>
        <v>29</v>
      </c>
      <c r="BB19" s="51">
        <f t="shared" si="11"/>
        <v>29</v>
      </c>
      <c r="BC19" s="54"/>
      <c r="BD19" s="54"/>
      <c r="BE19" s="54"/>
      <c r="BF19" s="54"/>
      <c r="BG19" s="54"/>
      <c r="BH19" s="54"/>
      <c r="BI19" s="54"/>
      <c r="BJ19" s="54"/>
    </row>
    <row r="20" spans="1:62" ht="14" x14ac:dyDescent="0.25">
      <c r="A20" s="1" t="s">
        <v>162</v>
      </c>
      <c r="B20" s="1" t="s">
        <v>240</v>
      </c>
      <c r="C20" s="1" t="s">
        <v>241</v>
      </c>
      <c r="D20" s="32">
        <v>62.612820512820498</v>
      </c>
      <c r="E20" s="1" t="s">
        <v>63</v>
      </c>
      <c r="F20" s="1">
        <v>12</v>
      </c>
      <c r="G20" s="1" t="s">
        <v>76</v>
      </c>
      <c r="H20" s="1">
        <v>8</v>
      </c>
      <c r="I20" s="8">
        <v>3.5249999999999999</v>
      </c>
      <c r="J20" s="8"/>
      <c r="K20" s="1"/>
      <c r="L20" s="1"/>
      <c r="M20" s="1"/>
      <c r="N20" s="1">
        <f t="shared" si="12"/>
        <v>25.84134615384615</v>
      </c>
      <c r="O20" s="1">
        <v>2.657</v>
      </c>
      <c r="P20" s="1">
        <f t="shared" si="0"/>
        <v>76.569999999999993</v>
      </c>
      <c r="Q20" s="1"/>
      <c r="R20" s="1"/>
      <c r="S20" s="1">
        <f t="shared" si="1"/>
        <v>45.941999999999993</v>
      </c>
      <c r="T20" s="1">
        <v>85.5</v>
      </c>
      <c r="U20" s="1">
        <f t="shared" si="2"/>
        <v>8.5500000000000007</v>
      </c>
      <c r="V20" s="1"/>
      <c r="W20" s="1"/>
      <c r="X20" s="1"/>
      <c r="Y20" s="1"/>
      <c r="Z20" s="8"/>
      <c r="AA20" s="8"/>
      <c r="AB20" s="8">
        <f t="shared" si="3"/>
        <v>0</v>
      </c>
      <c r="AC20" s="1"/>
      <c r="AD20" s="1"/>
      <c r="AE20" s="1"/>
      <c r="AF20" s="1"/>
      <c r="AG20" s="1">
        <f t="shared" si="4"/>
        <v>0</v>
      </c>
      <c r="AH20" s="16" t="s">
        <v>106</v>
      </c>
      <c r="AI20" s="1" t="s">
        <v>107</v>
      </c>
      <c r="AJ20" s="1">
        <v>1.25</v>
      </c>
      <c r="AK20" s="1"/>
      <c r="AL20" s="1"/>
      <c r="AM20" s="1"/>
      <c r="AN20" s="1"/>
      <c r="AO20" s="1">
        <f t="shared" si="5"/>
        <v>1.25</v>
      </c>
      <c r="AP20" s="1"/>
      <c r="AQ20" s="1"/>
      <c r="AR20" s="1"/>
      <c r="AS20" s="1"/>
      <c r="AT20" s="1"/>
      <c r="AU20" s="1" t="s">
        <v>65</v>
      </c>
      <c r="AV20" s="1">
        <v>0.1</v>
      </c>
      <c r="AW20" s="1">
        <f t="shared" si="6"/>
        <v>0.1</v>
      </c>
      <c r="AX20" s="1">
        <f t="shared" si="7"/>
        <v>80.333346153846136</v>
      </c>
      <c r="AY20" s="1">
        <f t="shared" si="8"/>
        <v>1.35</v>
      </c>
      <c r="AZ20" s="1">
        <f t="shared" si="9"/>
        <v>81.683346153846131</v>
      </c>
      <c r="BA20" s="1">
        <f t="shared" si="10"/>
        <v>35</v>
      </c>
      <c r="BB20" s="1">
        <f t="shared" si="11"/>
        <v>30</v>
      </c>
      <c r="BC20" s="16"/>
      <c r="BD20" s="16"/>
      <c r="BE20" s="16"/>
      <c r="BF20" s="16"/>
      <c r="BG20" s="16"/>
      <c r="BH20" s="16"/>
      <c r="BI20" s="16"/>
      <c r="BJ20" s="16"/>
    </row>
    <row r="21" spans="1:62" ht="14" x14ac:dyDescent="0.25">
      <c r="A21" s="1" t="s">
        <v>162</v>
      </c>
      <c r="B21" s="1" t="s">
        <v>242</v>
      </c>
      <c r="C21" s="1" t="s">
        <v>243</v>
      </c>
      <c r="D21" s="32">
        <v>61.7128205128205</v>
      </c>
      <c r="E21" s="1" t="s">
        <v>63</v>
      </c>
      <c r="F21" s="1">
        <v>12</v>
      </c>
      <c r="G21" s="1" t="s">
        <v>64</v>
      </c>
      <c r="H21" s="1">
        <v>7</v>
      </c>
      <c r="I21" s="8">
        <v>2.3250000000000002</v>
      </c>
      <c r="J21" s="8"/>
      <c r="K21" s="1"/>
      <c r="L21" s="1"/>
      <c r="M21" s="1"/>
      <c r="N21" s="1">
        <f t="shared" si="12"/>
        <v>24.91134615384615</v>
      </c>
      <c r="O21" s="1">
        <v>2.774</v>
      </c>
      <c r="P21" s="1">
        <f t="shared" si="0"/>
        <v>77.740000000000009</v>
      </c>
      <c r="Q21" s="1"/>
      <c r="R21" s="1"/>
      <c r="S21" s="1">
        <f t="shared" si="1"/>
        <v>46.644000000000005</v>
      </c>
      <c r="T21" s="1">
        <v>82.5</v>
      </c>
      <c r="U21" s="1">
        <f t="shared" si="2"/>
        <v>8.25</v>
      </c>
      <c r="V21" s="1"/>
      <c r="W21" s="1"/>
      <c r="X21" s="1"/>
      <c r="Y21" s="1"/>
      <c r="Z21" s="8"/>
      <c r="AA21" s="8"/>
      <c r="AB21" s="8">
        <f t="shared" si="3"/>
        <v>0</v>
      </c>
      <c r="AC21" s="1"/>
      <c r="AD21" s="1"/>
      <c r="AE21" s="1"/>
      <c r="AF21" s="1"/>
      <c r="AG21" s="1">
        <f t="shared" si="4"/>
        <v>0</v>
      </c>
      <c r="AH21" s="1"/>
      <c r="AI21" s="1"/>
      <c r="AJ21" s="1"/>
      <c r="AK21" s="1"/>
      <c r="AL21" s="1"/>
      <c r="AM21" s="1"/>
      <c r="AN21" s="1"/>
      <c r="AO21" s="1">
        <f t="shared" si="5"/>
        <v>0</v>
      </c>
      <c r="AP21" s="1"/>
      <c r="AQ21" s="1"/>
      <c r="AR21" s="1"/>
      <c r="AS21" s="1"/>
      <c r="AT21" s="1"/>
      <c r="AU21" s="1" t="s">
        <v>65</v>
      </c>
      <c r="AV21" s="1">
        <v>0.1</v>
      </c>
      <c r="AW21" s="1">
        <f t="shared" si="6"/>
        <v>0.1</v>
      </c>
      <c r="AX21" s="1">
        <f t="shared" si="7"/>
        <v>79.805346153846159</v>
      </c>
      <c r="AY21" s="1">
        <f t="shared" si="8"/>
        <v>0.1</v>
      </c>
      <c r="AZ21" s="1">
        <f t="shared" si="9"/>
        <v>79.905346153846153</v>
      </c>
      <c r="BA21" s="1">
        <f t="shared" si="10"/>
        <v>30</v>
      </c>
      <c r="BB21" s="1">
        <f t="shared" si="11"/>
        <v>35</v>
      </c>
      <c r="BC21" s="16"/>
      <c r="BD21" s="16"/>
      <c r="BE21" s="16"/>
      <c r="BF21" s="16"/>
      <c r="BG21" s="16"/>
      <c r="BH21" s="16"/>
      <c r="BI21" s="16"/>
      <c r="BJ21" s="16"/>
    </row>
    <row r="22" spans="1:62" ht="14" x14ac:dyDescent="0.25">
      <c r="A22" s="1" t="s">
        <v>162</v>
      </c>
      <c r="B22" s="1" t="s">
        <v>244</v>
      </c>
      <c r="C22" s="1" t="s">
        <v>245</v>
      </c>
      <c r="D22" s="32">
        <v>62.830769230769199</v>
      </c>
      <c r="E22" s="1" t="s">
        <v>63</v>
      </c>
      <c r="F22" s="1">
        <v>12</v>
      </c>
      <c r="G22" s="1" t="s">
        <v>63</v>
      </c>
      <c r="H22" s="1">
        <v>9</v>
      </c>
      <c r="I22" s="8">
        <v>0</v>
      </c>
      <c r="J22" s="8"/>
      <c r="K22" s="1"/>
      <c r="L22" s="1"/>
      <c r="M22" s="1"/>
      <c r="N22" s="1">
        <f t="shared" si="12"/>
        <v>25.149230769230758</v>
      </c>
      <c r="O22" s="1">
        <v>2.09</v>
      </c>
      <c r="P22" s="1">
        <f t="shared" si="0"/>
        <v>70.900000000000006</v>
      </c>
      <c r="Q22" s="1"/>
      <c r="R22" s="1"/>
      <c r="S22" s="1">
        <f t="shared" si="1"/>
        <v>42.54</v>
      </c>
      <c r="T22" s="1">
        <v>96</v>
      </c>
      <c r="U22" s="1">
        <f t="shared" si="2"/>
        <v>9.6</v>
      </c>
      <c r="V22" s="1"/>
      <c r="W22" s="1"/>
      <c r="X22" s="1"/>
      <c r="Y22" s="1"/>
      <c r="Z22" s="8"/>
      <c r="AA22" s="8"/>
      <c r="AB22" s="8">
        <f t="shared" si="3"/>
        <v>0</v>
      </c>
      <c r="AC22" s="1"/>
      <c r="AD22" s="1"/>
      <c r="AE22" s="1"/>
      <c r="AF22" s="1"/>
      <c r="AG22" s="1">
        <f t="shared" si="4"/>
        <v>0</v>
      </c>
      <c r="AH22" s="1"/>
      <c r="AI22" s="1"/>
      <c r="AJ22" s="1"/>
      <c r="AK22" s="1"/>
      <c r="AL22" s="1"/>
      <c r="AM22" s="1"/>
      <c r="AN22" s="1"/>
      <c r="AO22" s="1">
        <f t="shared" si="5"/>
        <v>0</v>
      </c>
      <c r="AP22" s="1"/>
      <c r="AQ22" s="1"/>
      <c r="AR22" s="1"/>
      <c r="AS22" s="1"/>
      <c r="AT22" s="1"/>
      <c r="AU22" s="1" t="s">
        <v>65</v>
      </c>
      <c r="AV22" s="1">
        <v>0.1</v>
      </c>
      <c r="AW22" s="1">
        <f t="shared" si="6"/>
        <v>0.1</v>
      </c>
      <c r="AX22" s="1">
        <f t="shared" si="7"/>
        <v>77.289230769230755</v>
      </c>
      <c r="AY22" s="1">
        <f t="shared" si="8"/>
        <v>0.1</v>
      </c>
      <c r="AZ22" s="1">
        <f t="shared" si="9"/>
        <v>77.38923076923075</v>
      </c>
      <c r="BA22" s="1">
        <f t="shared" si="10"/>
        <v>53</v>
      </c>
      <c r="BB22" s="1">
        <f t="shared" si="11"/>
        <v>43</v>
      </c>
      <c r="BC22" s="16"/>
      <c r="BD22" s="16"/>
      <c r="BE22" s="16"/>
      <c r="BF22" s="16"/>
      <c r="BG22" s="16"/>
      <c r="BH22" s="16"/>
      <c r="BI22" s="16"/>
      <c r="BJ22" s="16"/>
    </row>
    <row r="23" spans="1:62" ht="14" x14ac:dyDescent="0.25">
      <c r="A23" s="1" t="s">
        <v>162</v>
      </c>
      <c r="B23" s="1" t="s">
        <v>246</v>
      </c>
      <c r="C23" s="1" t="s">
        <v>247</v>
      </c>
      <c r="D23" s="32">
        <v>62.912820512820502</v>
      </c>
      <c r="E23" s="1" t="s">
        <v>63</v>
      </c>
      <c r="F23" s="1">
        <v>12</v>
      </c>
      <c r="G23" s="1" t="s">
        <v>76</v>
      </c>
      <c r="H23" s="1">
        <v>8</v>
      </c>
      <c r="I23" s="8">
        <v>1.95</v>
      </c>
      <c r="J23" s="8"/>
      <c r="K23" s="1"/>
      <c r="L23" s="1"/>
      <c r="M23" s="1"/>
      <c r="N23" s="1">
        <f t="shared" si="12"/>
        <v>25.458846153846149</v>
      </c>
      <c r="O23" s="1">
        <v>2.6589999999999998</v>
      </c>
      <c r="P23" s="1">
        <f t="shared" si="0"/>
        <v>76.59</v>
      </c>
      <c r="Q23" s="1"/>
      <c r="R23" s="1"/>
      <c r="S23" s="1">
        <f t="shared" si="1"/>
        <v>45.954000000000001</v>
      </c>
      <c r="T23" s="1">
        <v>80</v>
      </c>
      <c r="U23" s="1">
        <f t="shared" si="2"/>
        <v>8</v>
      </c>
      <c r="V23" s="1"/>
      <c r="W23" s="1"/>
      <c r="X23" s="1"/>
      <c r="Y23" s="1"/>
      <c r="Z23" s="8"/>
      <c r="AA23" s="8"/>
      <c r="AB23" s="8">
        <f t="shared" si="3"/>
        <v>0</v>
      </c>
      <c r="AC23" s="1"/>
      <c r="AD23" s="1"/>
      <c r="AE23" s="1"/>
      <c r="AF23" s="1"/>
      <c r="AG23" s="1">
        <f t="shared" si="4"/>
        <v>0</v>
      </c>
      <c r="AH23" s="1"/>
      <c r="AI23" s="1"/>
      <c r="AJ23" s="1"/>
      <c r="AK23" s="1"/>
      <c r="AL23" s="1"/>
      <c r="AM23" s="1"/>
      <c r="AN23" s="1"/>
      <c r="AO23" s="1">
        <f t="shared" si="5"/>
        <v>0</v>
      </c>
      <c r="AP23" s="1"/>
      <c r="AQ23" s="1"/>
      <c r="AR23" s="1"/>
      <c r="AS23" s="1" t="s">
        <v>248</v>
      </c>
      <c r="AT23" s="1">
        <v>1.4</v>
      </c>
      <c r="AU23" s="1" t="s">
        <v>65</v>
      </c>
      <c r="AV23" s="1">
        <v>0.1</v>
      </c>
      <c r="AW23" s="1">
        <f t="shared" si="6"/>
        <v>1.5</v>
      </c>
      <c r="AX23" s="1">
        <f t="shared" si="7"/>
        <v>79.412846153846147</v>
      </c>
      <c r="AY23" s="1">
        <f t="shared" si="8"/>
        <v>1.5</v>
      </c>
      <c r="AZ23" s="1">
        <f t="shared" si="9"/>
        <v>80.912846153846147</v>
      </c>
      <c r="BA23" s="1">
        <f t="shared" si="10"/>
        <v>34</v>
      </c>
      <c r="BB23" s="1">
        <f t="shared" si="11"/>
        <v>31</v>
      </c>
      <c r="BC23" s="16"/>
      <c r="BD23" s="16"/>
      <c r="BE23" s="16"/>
      <c r="BF23" s="16"/>
      <c r="BG23" s="16"/>
      <c r="BH23" s="16"/>
      <c r="BI23" s="16"/>
      <c r="BJ23" s="16"/>
    </row>
    <row r="24" spans="1:62" ht="14" x14ac:dyDescent="0.25">
      <c r="A24" s="1" t="s">
        <v>162</v>
      </c>
      <c r="B24" s="1" t="s">
        <v>249</v>
      </c>
      <c r="C24" s="1" t="s">
        <v>250</v>
      </c>
      <c r="D24" s="32">
        <v>61.123076923076901</v>
      </c>
      <c r="E24" s="1" t="s">
        <v>63</v>
      </c>
      <c r="F24" s="1">
        <v>12</v>
      </c>
      <c r="G24" s="1" t="s">
        <v>76</v>
      </c>
      <c r="H24" s="1">
        <v>8</v>
      </c>
      <c r="I24" s="8">
        <v>0</v>
      </c>
      <c r="J24" s="8"/>
      <c r="K24" s="1"/>
      <c r="L24" s="1"/>
      <c r="M24" s="1"/>
      <c r="N24" s="1">
        <f t="shared" si="12"/>
        <v>24.336923076923068</v>
      </c>
      <c r="O24" s="1">
        <v>2.895</v>
      </c>
      <c r="P24" s="1">
        <f t="shared" si="0"/>
        <v>78.95</v>
      </c>
      <c r="Q24" s="1"/>
      <c r="R24" s="1"/>
      <c r="S24" s="1">
        <f t="shared" si="1"/>
        <v>47.37</v>
      </c>
      <c r="T24" s="1">
        <v>75</v>
      </c>
      <c r="U24" s="1">
        <f t="shared" si="2"/>
        <v>7.5</v>
      </c>
      <c r="V24" s="1"/>
      <c r="W24" s="1"/>
      <c r="X24" s="1"/>
      <c r="Y24" s="1"/>
      <c r="Z24" s="8"/>
      <c r="AA24" s="8"/>
      <c r="AB24" s="8">
        <f t="shared" si="3"/>
        <v>0</v>
      </c>
      <c r="AC24" s="1"/>
      <c r="AD24" s="1"/>
      <c r="AE24" s="1"/>
      <c r="AF24" s="1"/>
      <c r="AG24" s="1">
        <f t="shared" si="4"/>
        <v>0</v>
      </c>
      <c r="AH24" s="1"/>
      <c r="AI24" s="1"/>
      <c r="AJ24" s="1"/>
      <c r="AK24" s="1"/>
      <c r="AL24" s="1"/>
      <c r="AM24" s="1"/>
      <c r="AN24" s="1"/>
      <c r="AO24" s="1">
        <f t="shared" si="5"/>
        <v>0</v>
      </c>
      <c r="AP24" s="1"/>
      <c r="AQ24" s="1"/>
      <c r="AR24" s="1"/>
      <c r="AS24" s="1"/>
      <c r="AT24" s="1"/>
      <c r="AU24" s="1" t="s">
        <v>65</v>
      </c>
      <c r="AV24" s="1">
        <v>0.1</v>
      </c>
      <c r="AW24" s="1">
        <f t="shared" si="6"/>
        <v>0.1</v>
      </c>
      <c r="AX24" s="1">
        <f t="shared" si="7"/>
        <v>79.206923076923061</v>
      </c>
      <c r="AY24" s="1">
        <f t="shared" si="8"/>
        <v>0.1</v>
      </c>
      <c r="AZ24" s="1">
        <f t="shared" si="9"/>
        <v>79.306923076923056</v>
      </c>
      <c r="BA24" s="1">
        <f t="shared" si="10"/>
        <v>27</v>
      </c>
      <c r="BB24" s="1">
        <f t="shared" si="11"/>
        <v>36</v>
      </c>
      <c r="BC24" s="16"/>
      <c r="BD24" s="16"/>
      <c r="BE24" s="16"/>
      <c r="BF24" s="16"/>
      <c r="BG24" s="16"/>
      <c r="BH24" s="16"/>
      <c r="BI24" s="16"/>
      <c r="BJ24" s="16"/>
    </row>
    <row r="25" spans="1:62" ht="14" x14ac:dyDescent="0.25">
      <c r="A25" s="1" t="s">
        <v>162</v>
      </c>
      <c r="B25" s="1" t="s">
        <v>251</v>
      </c>
      <c r="C25" s="1" t="s">
        <v>252</v>
      </c>
      <c r="D25" s="32">
        <v>61.533333333333303</v>
      </c>
      <c r="E25" s="1" t="s">
        <v>63</v>
      </c>
      <c r="F25" s="1">
        <v>12</v>
      </c>
      <c r="G25" s="1" t="s">
        <v>63</v>
      </c>
      <c r="H25" s="1">
        <v>9</v>
      </c>
      <c r="I25" s="8">
        <v>5.55</v>
      </c>
      <c r="J25" s="8"/>
      <c r="K25" s="1"/>
      <c r="L25" s="1"/>
      <c r="M25" s="1"/>
      <c r="N25" s="1">
        <f t="shared" si="12"/>
        <v>26.42499999999999</v>
      </c>
      <c r="O25" s="1">
        <v>2.1230000000000002</v>
      </c>
      <c r="P25" s="1">
        <f t="shared" si="0"/>
        <v>71.23</v>
      </c>
      <c r="Q25" s="1" t="s">
        <v>253</v>
      </c>
      <c r="R25" s="1"/>
      <c r="S25" s="1">
        <f t="shared" si="1"/>
        <v>42.738</v>
      </c>
      <c r="T25" s="1">
        <v>65</v>
      </c>
      <c r="U25" s="1">
        <f t="shared" si="2"/>
        <v>6.5</v>
      </c>
      <c r="V25" s="1"/>
      <c r="W25" s="1"/>
      <c r="X25" s="1"/>
      <c r="Y25" s="1"/>
      <c r="Z25" s="8"/>
      <c r="AA25" s="8"/>
      <c r="AB25" s="8">
        <f t="shared" si="3"/>
        <v>0</v>
      </c>
      <c r="AC25" s="1"/>
      <c r="AD25" s="1"/>
      <c r="AE25" s="1"/>
      <c r="AF25" s="1"/>
      <c r="AG25" s="1">
        <f t="shared" si="4"/>
        <v>0</v>
      </c>
      <c r="AH25" s="1"/>
      <c r="AI25" s="1"/>
      <c r="AJ25" s="1"/>
      <c r="AK25" s="1"/>
      <c r="AL25" s="1"/>
      <c r="AM25" s="1"/>
      <c r="AN25" s="1"/>
      <c r="AO25" s="1">
        <f t="shared" si="5"/>
        <v>0</v>
      </c>
      <c r="AP25" s="1"/>
      <c r="AQ25" s="1"/>
      <c r="AR25" s="1"/>
      <c r="AS25" s="1"/>
      <c r="AT25" s="1"/>
      <c r="AU25" s="1" t="s">
        <v>65</v>
      </c>
      <c r="AV25" s="1">
        <v>0.1</v>
      </c>
      <c r="AW25" s="1">
        <f t="shared" si="6"/>
        <v>0.1</v>
      </c>
      <c r="AX25" s="1">
        <f t="shared" si="7"/>
        <v>75.662999999999982</v>
      </c>
      <c r="AY25" s="1">
        <f t="shared" si="8"/>
        <v>0.1</v>
      </c>
      <c r="AZ25" s="1">
        <f t="shared" si="9"/>
        <v>75.762999999999977</v>
      </c>
      <c r="BA25" s="1">
        <f t="shared" si="10"/>
        <v>52</v>
      </c>
      <c r="BB25" s="1">
        <f t="shared" si="11"/>
        <v>54</v>
      </c>
      <c r="BC25" s="16"/>
      <c r="BD25" s="16"/>
      <c r="BE25" s="16"/>
      <c r="BF25" s="16"/>
      <c r="BG25" s="16"/>
      <c r="BH25" s="16"/>
      <c r="BI25" s="16"/>
      <c r="BJ25" s="16"/>
    </row>
    <row r="26" spans="1:62" ht="14" x14ac:dyDescent="0.25">
      <c r="A26" s="1" t="s">
        <v>162</v>
      </c>
      <c r="B26" s="1" t="s">
        <v>254</v>
      </c>
      <c r="C26" s="1" t="s">
        <v>255</v>
      </c>
      <c r="D26" s="32">
        <v>62.551282051282001</v>
      </c>
      <c r="E26" s="1" t="s">
        <v>63</v>
      </c>
      <c r="F26" s="1">
        <v>12</v>
      </c>
      <c r="G26" s="1" t="s">
        <v>76</v>
      </c>
      <c r="H26" s="1">
        <v>8</v>
      </c>
      <c r="I26" s="8">
        <v>0</v>
      </c>
      <c r="J26" s="8"/>
      <c r="K26" s="1"/>
      <c r="L26" s="1"/>
      <c r="M26" s="1"/>
      <c r="N26" s="1">
        <f t="shared" si="12"/>
        <v>24.765384615384601</v>
      </c>
      <c r="O26" s="1">
        <v>2.7189999999999999</v>
      </c>
      <c r="P26" s="1">
        <f t="shared" si="0"/>
        <v>77.19</v>
      </c>
      <c r="Q26" s="1"/>
      <c r="R26" s="1"/>
      <c r="S26" s="1">
        <f t="shared" si="1"/>
        <v>46.314</v>
      </c>
      <c r="T26" s="1">
        <v>72.5</v>
      </c>
      <c r="U26" s="1">
        <f t="shared" si="2"/>
        <v>7.25</v>
      </c>
      <c r="V26" s="1"/>
      <c r="W26" s="1"/>
      <c r="X26" s="1"/>
      <c r="Y26" s="1"/>
      <c r="Z26" s="8"/>
      <c r="AA26" s="8"/>
      <c r="AB26" s="8">
        <f t="shared" si="3"/>
        <v>0</v>
      </c>
      <c r="AC26" s="1"/>
      <c r="AD26" s="1"/>
      <c r="AE26" s="1"/>
      <c r="AF26" s="1"/>
      <c r="AG26" s="1">
        <f t="shared" si="4"/>
        <v>0</v>
      </c>
      <c r="AH26" s="1"/>
      <c r="AI26" s="1"/>
      <c r="AJ26" s="1"/>
      <c r="AK26" s="1"/>
      <c r="AL26" s="1"/>
      <c r="AM26" s="1"/>
      <c r="AN26" s="1"/>
      <c r="AO26" s="1">
        <f t="shared" si="5"/>
        <v>0</v>
      </c>
      <c r="AP26" s="1"/>
      <c r="AQ26" s="1"/>
      <c r="AR26" s="1"/>
      <c r="AS26" s="1"/>
      <c r="AT26" s="1"/>
      <c r="AU26" s="1" t="s">
        <v>65</v>
      </c>
      <c r="AV26" s="1">
        <v>0.1</v>
      </c>
      <c r="AW26" s="1">
        <f t="shared" si="6"/>
        <v>0.1</v>
      </c>
      <c r="AX26" s="1">
        <f t="shared" si="7"/>
        <v>78.329384615384598</v>
      </c>
      <c r="AY26" s="1">
        <f t="shared" si="8"/>
        <v>0.1</v>
      </c>
      <c r="AZ26" s="1">
        <f t="shared" si="9"/>
        <v>78.429384615384592</v>
      </c>
      <c r="BA26" s="1">
        <f t="shared" si="10"/>
        <v>32</v>
      </c>
      <c r="BB26" s="1">
        <f t="shared" si="11"/>
        <v>39</v>
      </c>
      <c r="BC26" s="16"/>
      <c r="BD26" s="16"/>
      <c r="BE26" s="16"/>
      <c r="BF26" s="16"/>
      <c r="BG26" s="16"/>
      <c r="BH26" s="16"/>
      <c r="BI26" s="16"/>
      <c r="BJ26" s="16"/>
    </row>
    <row r="27" spans="1:62" ht="14" x14ac:dyDescent="0.25">
      <c r="A27" s="1" t="s">
        <v>162</v>
      </c>
      <c r="B27" s="1" t="s">
        <v>256</v>
      </c>
      <c r="C27" s="1" t="s">
        <v>257</v>
      </c>
      <c r="D27" s="32">
        <v>62.912820512820502</v>
      </c>
      <c r="E27" s="1" t="s">
        <v>63</v>
      </c>
      <c r="F27" s="1">
        <v>12</v>
      </c>
      <c r="G27" s="1" t="s">
        <v>76</v>
      </c>
      <c r="H27" s="1">
        <v>8</v>
      </c>
      <c r="I27" s="8">
        <v>7.35</v>
      </c>
      <c r="J27" s="8"/>
      <c r="K27" s="1"/>
      <c r="L27" s="1" t="s">
        <v>258</v>
      </c>
      <c r="M27" s="1">
        <v>0.5</v>
      </c>
      <c r="N27" s="1">
        <f t="shared" si="12"/>
        <v>27.228846153846149</v>
      </c>
      <c r="O27" s="1">
        <v>1.1220000000000001</v>
      </c>
      <c r="P27" s="1">
        <f t="shared" si="0"/>
        <v>61.22</v>
      </c>
      <c r="Q27" s="1" t="s">
        <v>259</v>
      </c>
      <c r="R27" s="1"/>
      <c r="S27" s="1">
        <f t="shared" si="1"/>
        <v>36.731999999999999</v>
      </c>
      <c r="T27" s="1">
        <v>89</v>
      </c>
      <c r="U27" s="1">
        <f t="shared" si="2"/>
        <v>8.9</v>
      </c>
      <c r="V27" s="1"/>
      <c r="W27" s="1"/>
      <c r="X27" s="1"/>
      <c r="Y27" s="1"/>
      <c r="Z27" s="8"/>
      <c r="AA27" s="8"/>
      <c r="AB27" s="8">
        <f t="shared" si="3"/>
        <v>0</v>
      </c>
      <c r="AC27" s="1" t="s">
        <v>79</v>
      </c>
      <c r="AD27" s="1">
        <v>0.15</v>
      </c>
      <c r="AE27" s="1"/>
      <c r="AF27" s="1"/>
      <c r="AG27" s="1">
        <f t="shared" si="4"/>
        <v>0.15</v>
      </c>
      <c r="AH27" s="1" t="s">
        <v>260</v>
      </c>
      <c r="AI27" s="1" t="s">
        <v>260</v>
      </c>
      <c r="AJ27" s="1">
        <v>3</v>
      </c>
      <c r="AK27" s="1" t="s">
        <v>192</v>
      </c>
      <c r="AL27" s="1">
        <v>0.25</v>
      </c>
      <c r="AM27" s="1"/>
      <c r="AN27" s="1"/>
      <c r="AO27" s="1">
        <f t="shared" si="5"/>
        <v>3.25</v>
      </c>
      <c r="AP27" s="1"/>
      <c r="AQ27" s="1"/>
      <c r="AR27" s="1"/>
      <c r="AS27" s="1"/>
      <c r="AT27" s="1"/>
      <c r="AU27" s="1" t="s">
        <v>65</v>
      </c>
      <c r="AV27" s="1">
        <v>0.1</v>
      </c>
      <c r="AW27" s="1">
        <f t="shared" si="6"/>
        <v>0.1</v>
      </c>
      <c r="AX27" s="1">
        <f t="shared" si="7"/>
        <v>72.860846153846154</v>
      </c>
      <c r="AY27" s="1">
        <f t="shared" si="8"/>
        <v>3.5</v>
      </c>
      <c r="AZ27" s="1">
        <f t="shared" si="9"/>
        <v>76.360846153846154</v>
      </c>
      <c r="BA27" s="1">
        <f t="shared" si="10"/>
        <v>74</v>
      </c>
      <c r="BB27" s="1">
        <f t="shared" si="11"/>
        <v>49</v>
      </c>
      <c r="BC27" s="16"/>
      <c r="BD27" s="16"/>
      <c r="BE27" s="16"/>
      <c r="BF27" s="16"/>
      <c r="BG27" s="16"/>
      <c r="BH27" s="16"/>
      <c r="BI27" s="16"/>
      <c r="BJ27" s="16"/>
    </row>
    <row r="28" spans="1:62" ht="14" x14ac:dyDescent="0.25">
      <c r="A28" s="1" t="s">
        <v>162</v>
      </c>
      <c r="B28" s="1" t="s">
        <v>261</v>
      </c>
      <c r="C28" s="1" t="s">
        <v>262</v>
      </c>
      <c r="D28" s="32">
        <v>62.7384615384615</v>
      </c>
      <c r="E28" s="1" t="s">
        <v>63</v>
      </c>
      <c r="F28" s="1">
        <v>12</v>
      </c>
      <c r="G28" s="1" t="s">
        <v>63</v>
      </c>
      <c r="H28" s="1">
        <v>9</v>
      </c>
      <c r="I28" s="8">
        <v>0</v>
      </c>
      <c r="J28" s="8"/>
      <c r="K28" s="1"/>
      <c r="L28" s="1"/>
      <c r="M28" s="1"/>
      <c r="N28" s="1">
        <f t="shared" si="12"/>
        <v>25.121538461538453</v>
      </c>
      <c r="O28" s="1">
        <v>2.5169999999999999</v>
      </c>
      <c r="P28" s="1">
        <f t="shared" si="0"/>
        <v>75.17</v>
      </c>
      <c r="Q28" s="1"/>
      <c r="R28" s="1"/>
      <c r="S28" s="1">
        <f t="shared" si="1"/>
        <v>45.101999999999997</v>
      </c>
      <c r="T28" s="1">
        <v>65</v>
      </c>
      <c r="U28" s="1">
        <f t="shared" si="2"/>
        <v>6.5</v>
      </c>
      <c r="V28" s="1"/>
      <c r="W28" s="1"/>
      <c r="X28" s="1"/>
      <c r="Y28" s="1"/>
      <c r="Z28" s="8"/>
      <c r="AA28" s="8"/>
      <c r="AB28" s="8">
        <f t="shared" si="3"/>
        <v>0</v>
      </c>
      <c r="AC28" s="1"/>
      <c r="AD28" s="1"/>
      <c r="AE28" s="1"/>
      <c r="AF28" s="1"/>
      <c r="AG28" s="1">
        <f t="shared" si="4"/>
        <v>0</v>
      </c>
      <c r="AH28" s="13"/>
      <c r="AI28" s="1"/>
      <c r="AJ28" s="1"/>
      <c r="AK28" s="1"/>
      <c r="AL28" s="1"/>
      <c r="AM28" s="1"/>
      <c r="AN28" s="1"/>
      <c r="AO28" s="1">
        <f t="shared" si="5"/>
        <v>0</v>
      </c>
      <c r="AP28" s="1"/>
      <c r="AQ28" s="1"/>
      <c r="AR28" s="1"/>
      <c r="AS28" s="1"/>
      <c r="AT28" s="1"/>
      <c r="AU28" s="1" t="s">
        <v>65</v>
      </c>
      <c r="AV28" s="1">
        <v>0.1</v>
      </c>
      <c r="AW28" s="1">
        <f t="shared" si="6"/>
        <v>0.1</v>
      </c>
      <c r="AX28" s="1">
        <f t="shared" si="7"/>
        <v>76.723538461538453</v>
      </c>
      <c r="AY28" s="1">
        <f t="shared" si="8"/>
        <v>0.1</v>
      </c>
      <c r="AZ28" s="1">
        <f t="shared" si="9"/>
        <v>76.823538461538448</v>
      </c>
      <c r="BA28" s="1">
        <f t="shared" si="10"/>
        <v>42</v>
      </c>
      <c r="BB28" s="1">
        <f t="shared" si="11"/>
        <v>48</v>
      </c>
      <c r="BC28" s="16"/>
      <c r="BD28" s="16"/>
      <c r="BE28" s="16"/>
      <c r="BF28" s="16"/>
      <c r="BG28" s="16"/>
      <c r="BH28" s="16"/>
      <c r="BI28" s="16"/>
      <c r="BJ28" s="16"/>
    </row>
    <row r="29" spans="1:62" ht="14" x14ac:dyDescent="0.25">
      <c r="A29" s="1" t="s">
        <v>162</v>
      </c>
      <c r="B29" s="1" t="s">
        <v>263</v>
      </c>
      <c r="C29" s="1" t="s">
        <v>264</v>
      </c>
      <c r="D29" s="32">
        <v>61.743589743589801</v>
      </c>
      <c r="E29" s="1" t="s">
        <v>63</v>
      </c>
      <c r="F29" s="1">
        <v>12</v>
      </c>
      <c r="G29" s="1" t="s">
        <v>64</v>
      </c>
      <c r="H29" s="1">
        <v>7</v>
      </c>
      <c r="I29" s="8">
        <v>0</v>
      </c>
      <c r="J29" s="8"/>
      <c r="K29" s="1"/>
      <c r="L29" s="1"/>
      <c r="M29" s="1"/>
      <c r="N29" s="1">
        <f t="shared" si="12"/>
        <v>24.223076923076942</v>
      </c>
      <c r="O29" s="1">
        <v>2.5110000000000001</v>
      </c>
      <c r="P29" s="1">
        <f t="shared" si="0"/>
        <v>75.11</v>
      </c>
      <c r="Q29" s="1"/>
      <c r="R29" s="1"/>
      <c r="S29" s="1">
        <f t="shared" si="1"/>
        <v>45.065999999999995</v>
      </c>
      <c r="T29" s="1">
        <v>83.5</v>
      </c>
      <c r="U29" s="1">
        <f t="shared" si="2"/>
        <v>8.35</v>
      </c>
      <c r="V29" s="1"/>
      <c r="W29" s="1"/>
      <c r="X29" s="1"/>
      <c r="Y29" s="1"/>
      <c r="Z29" s="8"/>
      <c r="AA29" s="8"/>
      <c r="AB29" s="8">
        <f t="shared" si="3"/>
        <v>0</v>
      </c>
      <c r="AC29" s="1"/>
      <c r="AD29" s="1"/>
      <c r="AE29" s="1"/>
      <c r="AF29" s="1"/>
      <c r="AG29" s="1">
        <f t="shared" si="4"/>
        <v>0</v>
      </c>
      <c r="AH29" s="1"/>
      <c r="AI29" s="1"/>
      <c r="AJ29" s="1"/>
      <c r="AK29" s="1"/>
      <c r="AL29" s="1"/>
      <c r="AM29" s="1"/>
      <c r="AN29" s="1"/>
      <c r="AO29" s="1">
        <f t="shared" si="5"/>
        <v>0</v>
      </c>
      <c r="AP29" s="1"/>
      <c r="AQ29" s="1"/>
      <c r="AR29" s="1"/>
      <c r="AS29" s="1"/>
      <c r="AT29" s="1"/>
      <c r="AU29" s="1" t="s">
        <v>65</v>
      </c>
      <c r="AV29" s="1">
        <v>0.1</v>
      </c>
      <c r="AW29" s="1">
        <f t="shared" si="6"/>
        <v>0.1</v>
      </c>
      <c r="AX29" s="1">
        <f t="shared" si="7"/>
        <v>77.639076923076928</v>
      </c>
      <c r="AY29" s="1">
        <f t="shared" si="8"/>
        <v>0.1</v>
      </c>
      <c r="AZ29" s="1">
        <f t="shared" si="9"/>
        <v>77.739076923076922</v>
      </c>
      <c r="BA29" s="1">
        <f t="shared" si="10"/>
        <v>43</v>
      </c>
      <c r="BB29" s="1">
        <f t="shared" si="11"/>
        <v>41</v>
      </c>
      <c r="BC29" s="16"/>
      <c r="BD29" s="16"/>
      <c r="BE29" s="16"/>
      <c r="BF29" s="16"/>
      <c r="BG29" s="16"/>
      <c r="BH29" s="16"/>
      <c r="BI29" s="16"/>
      <c r="BJ29" s="16"/>
    </row>
    <row r="30" spans="1:62" ht="14" x14ac:dyDescent="0.25">
      <c r="A30" s="1" t="s">
        <v>162</v>
      </c>
      <c r="B30" s="1" t="s">
        <v>265</v>
      </c>
      <c r="C30" s="1" t="s">
        <v>266</v>
      </c>
      <c r="D30" s="32">
        <v>62.974358974358999</v>
      </c>
      <c r="E30" s="1" t="s">
        <v>63</v>
      </c>
      <c r="F30" s="1">
        <v>12</v>
      </c>
      <c r="G30" s="1" t="s">
        <v>76</v>
      </c>
      <c r="H30" s="1">
        <v>8</v>
      </c>
      <c r="I30" s="8">
        <v>0</v>
      </c>
      <c r="J30" s="8"/>
      <c r="K30" s="1"/>
      <c r="L30" s="1"/>
      <c r="M30" s="1"/>
      <c r="N30" s="1">
        <f t="shared" si="12"/>
        <v>24.8923076923077</v>
      </c>
      <c r="O30" s="1">
        <v>1.9890000000000001</v>
      </c>
      <c r="P30" s="1">
        <f t="shared" si="0"/>
        <v>69.89</v>
      </c>
      <c r="Q30" s="1"/>
      <c r="R30" s="1"/>
      <c r="S30" s="1">
        <f t="shared" si="1"/>
        <v>41.933999999999997</v>
      </c>
      <c r="T30" s="1">
        <v>71</v>
      </c>
      <c r="U30" s="1">
        <f t="shared" si="2"/>
        <v>7.1</v>
      </c>
      <c r="V30" s="1"/>
      <c r="W30" s="1"/>
      <c r="X30" s="1"/>
      <c r="Y30" s="1"/>
      <c r="Z30" s="8"/>
      <c r="AA30" s="8"/>
      <c r="AB30" s="8">
        <f t="shared" si="3"/>
        <v>0</v>
      </c>
      <c r="AC30" s="1"/>
      <c r="AD30" s="1"/>
      <c r="AE30" s="1"/>
      <c r="AF30" s="1"/>
      <c r="AG30" s="1">
        <f t="shared" si="4"/>
        <v>0</v>
      </c>
      <c r="AH30" s="1" t="s">
        <v>267</v>
      </c>
      <c r="AI30" s="1" t="s">
        <v>268</v>
      </c>
      <c r="AJ30" s="1">
        <v>1.8</v>
      </c>
      <c r="AK30" s="1"/>
      <c r="AL30" s="1"/>
      <c r="AM30" s="1"/>
      <c r="AN30" s="1"/>
      <c r="AO30" s="1">
        <f t="shared" si="5"/>
        <v>1.8</v>
      </c>
      <c r="AP30" s="1"/>
      <c r="AQ30" s="1"/>
      <c r="AR30" s="1"/>
      <c r="AS30" s="1"/>
      <c r="AT30" s="1"/>
      <c r="AU30" s="1" t="s">
        <v>65</v>
      </c>
      <c r="AV30" s="1">
        <v>0.1</v>
      </c>
      <c r="AW30" s="1">
        <f t="shared" si="6"/>
        <v>0.1</v>
      </c>
      <c r="AX30" s="1">
        <f t="shared" si="7"/>
        <v>73.926307692307688</v>
      </c>
      <c r="AY30" s="1">
        <f t="shared" si="8"/>
        <v>1.9000000000000001</v>
      </c>
      <c r="AZ30" s="1">
        <f t="shared" si="9"/>
        <v>75.826307692307694</v>
      </c>
      <c r="BA30" s="1">
        <f t="shared" si="10"/>
        <v>56</v>
      </c>
      <c r="BB30" s="1">
        <f t="shared" si="11"/>
        <v>52</v>
      </c>
      <c r="BC30" s="16"/>
      <c r="BD30" s="16"/>
      <c r="BE30" s="16"/>
      <c r="BF30" s="16"/>
      <c r="BG30" s="16"/>
      <c r="BH30" s="16"/>
      <c r="BI30" s="16"/>
      <c r="BJ30" s="16"/>
    </row>
    <row r="31" spans="1:62" ht="14" x14ac:dyDescent="0.25">
      <c r="A31" s="1" t="s">
        <v>162</v>
      </c>
      <c r="B31" s="1" t="s">
        <v>269</v>
      </c>
      <c r="C31" s="1" t="s">
        <v>270</v>
      </c>
      <c r="D31" s="32">
        <v>62.2615384615385</v>
      </c>
      <c r="E31" s="1" t="s">
        <v>63</v>
      </c>
      <c r="F31" s="1">
        <v>12</v>
      </c>
      <c r="G31" s="1" t="s">
        <v>64</v>
      </c>
      <c r="H31" s="1">
        <v>7</v>
      </c>
      <c r="I31" s="8">
        <v>0</v>
      </c>
      <c r="J31" s="8"/>
      <c r="K31" s="1"/>
      <c r="L31" s="1"/>
      <c r="M31" s="1"/>
      <c r="N31" s="1">
        <f t="shared" si="12"/>
        <v>24.378461538461547</v>
      </c>
      <c r="O31" s="1">
        <v>1.4239999999999999</v>
      </c>
      <c r="P31" s="1">
        <f t="shared" si="0"/>
        <v>64.239999999999995</v>
      </c>
      <c r="Q31" s="1"/>
      <c r="R31" s="1"/>
      <c r="S31" s="1">
        <f t="shared" si="1"/>
        <v>38.543999999999997</v>
      </c>
      <c r="T31" s="1">
        <v>91</v>
      </c>
      <c r="U31" s="1">
        <f t="shared" si="2"/>
        <v>9.1</v>
      </c>
      <c r="V31" s="16"/>
      <c r="W31" s="1"/>
      <c r="X31" s="1"/>
      <c r="Y31" s="1"/>
      <c r="Z31" s="8"/>
      <c r="AA31" s="8"/>
      <c r="AB31" s="8">
        <f t="shared" si="3"/>
        <v>0</v>
      </c>
      <c r="AC31" s="1"/>
      <c r="AD31" s="1"/>
      <c r="AE31" s="1"/>
      <c r="AF31" s="1"/>
      <c r="AG31" s="1">
        <f t="shared" si="4"/>
        <v>0</v>
      </c>
      <c r="AH31" s="1" t="s">
        <v>271</v>
      </c>
      <c r="AI31" s="1" t="s">
        <v>271</v>
      </c>
      <c r="AJ31" s="1">
        <v>1</v>
      </c>
      <c r="AK31" s="1"/>
      <c r="AL31" s="1"/>
      <c r="AM31" s="1"/>
      <c r="AN31" s="1"/>
      <c r="AO31" s="1">
        <f t="shared" si="5"/>
        <v>1</v>
      </c>
      <c r="AP31" s="1"/>
      <c r="AQ31" s="1"/>
      <c r="AR31" s="1"/>
      <c r="AS31" s="1"/>
      <c r="AT31" s="1"/>
      <c r="AU31" s="1" t="s">
        <v>65</v>
      </c>
      <c r="AV31" s="1">
        <v>0.1</v>
      </c>
      <c r="AW31" s="1">
        <f t="shared" si="6"/>
        <v>0.1</v>
      </c>
      <c r="AX31" s="1">
        <f t="shared" si="7"/>
        <v>72.022461538461542</v>
      </c>
      <c r="AY31" s="1">
        <f t="shared" si="8"/>
        <v>1.1000000000000001</v>
      </c>
      <c r="AZ31" s="1">
        <f t="shared" si="9"/>
        <v>73.122461538461536</v>
      </c>
      <c r="BA31" s="1">
        <f t="shared" si="10"/>
        <v>69</v>
      </c>
      <c r="BB31" s="1">
        <f t="shared" si="11"/>
        <v>61</v>
      </c>
      <c r="BC31" s="16"/>
      <c r="BD31" s="16"/>
      <c r="BE31" s="16"/>
      <c r="BF31" s="16"/>
      <c r="BG31" s="16"/>
      <c r="BH31" s="16"/>
      <c r="BI31" s="16"/>
      <c r="BJ31" s="16"/>
    </row>
    <row r="32" spans="1:62" ht="14" x14ac:dyDescent="0.25">
      <c r="A32" s="1" t="s">
        <v>162</v>
      </c>
      <c r="B32" s="1" t="s">
        <v>272</v>
      </c>
      <c r="C32" s="1" t="s">
        <v>273</v>
      </c>
      <c r="D32" s="32">
        <v>62.097435897435901</v>
      </c>
      <c r="E32" s="1" t="s">
        <v>63</v>
      </c>
      <c r="F32" s="1">
        <v>12</v>
      </c>
      <c r="G32" s="1" t="s">
        <v>76</v>
      </c>
      <c r="H32" s="1">
        <v>8</v>
      </c>
      <c r="I32" s="8">
        <v>0</v>
      </c>
      <c r="J32" s="8"/>
      <c r="K32" s="1"/>
      <c r="L32" s="1"/>
      <c r="M32" s="1"/>
      <c r="N32" s="1">
        <f t="shared" si="12"/>
        <v>24.629230769230769</v>
      </c>
      <c r="O32" s="1">
        <v>1.706</v>
      </c>
      <c r="P32" s="1">
        <f t="shared" si="0"/>
        <v>67.06</v>
      </c>
      <c r="Q32" s="1"/>
      <c r="R32" s="1"/>
      <c r="S32" s="1">
        <f t="shared" si="1"/>
        <v>40.235999999999997</v>
      </c>
      <c r="T32" s="1">
        <v>85</v>
      </c>
      <c r="U32" s="1">
        <f t="shared" si="2"/>
        <v>8.5</v>
      </c>
      <c r="V32" s="1"/>
      <c r="W32" s="1"/>
      <c r="X32" s="1"/>
      <c r="Y32" s="1"/>
      <c r="Z32" s="8"/>
      <c r="AA32" s="8"/>
      <c r="AB32" s="8">
        <f t="shared" si="3"/>
        <v>0</v>
      </c>
      <c r="AC32" s="1"/>
      <c r="AD32" s="1"/>
      <c r="AE32" s="1"/>
      <c r="AF32" s="1"/>
      <c r="AG32" s="1">
        <f t="shared" si="4"/>
        <v>0</v>
      </c>
      <c r="AH32" s="1"/>
      <c r="AI32" s="1"/>
      <c r="AJ32" s="1"/>
      <c r="AK32" s="1"/>
      <c r="AL32" s="1"/>
      <c r="AM32" s="1"/>
      <c r="AN32" s="1"/>
      <c r="AO32" s="1">
        <f t="shared" si="5"/>
        <v>0</v>
      </c>
      <c r="AP32" s="1"/>
      <c r="AQ32" s="1"/>
      <c r="AR32" s="1"/>
      <c r="AS32" s="1"/>
      <c r="AT32" s="1"/>
      <c r="AU32" s="1" t="s">
        <v>65</v>
      </c>
      <c r="AV32" s="1">
        <v>0.1</v>
      </c>
      <c r="AW32" s="1">
        <f t="shared" si="6"/>
        <v>0.1</v>
      </c>
      <c r="AX32" s="1">
        <f t="shared" si="7"/>
        <v>73.365230769230763</v>
      </c>
      <c r="AY32" s="1">
        <f t="shared" si="8"/>
        <v>0.1</v>
      </c>
      <c r="AZ32" s="1">
        <f t="shared" si="9"/>
        <v>73.465230769230757</v>
      </c>
      <c r="BA32" s="1">
        <f t="shared" si="10"/>
        <v>63</v>
      </c>
      <c r="BB32" s="1">
        <f t="shared" si="11"/>
        <v>59</v>
      </c>
      <c r="BC32" s="16"/>
      <c r="BD32" s="16"/>
      <c r="BE32" s="16"/>
      <c r="BF32" s="16"/>
      <c r="BG32" s="16"/>
      <c r="BH32" s="16"/>
      <c r="BI32" s="16"/>
      <c r="BJ32" s="16"/>
    </row>
    <row r="33" spans="1:62" ht="14" x14ac:dyDescent="0.25">
      <c r="A33" s="1" t="s">
        <v>162</v>
      </c>
      <c r="B33" s="1" t="s">
        <v>274</v>
      </c>
      <c r="C33" s="1" t="s">
        <v>275</v>
      </c>
      <c r="D33" s="32">
        <v>62.964102564102603</v>
      </c>
      <c r="E33" s="1" t="s">
        <v>63</v>
      </c>
      <c r="F33" s="1">
        <v>12</v>
      </c>
      <c r="G33" s="1" t="s">
        <v>64</v>
      </c>
      <c r="H33" s="1">
        <v>7</v>
      </c>
      <c r="I33" s="8">
        <v>0</v>
      </c>
      <c r="J33" s="8"/>
      <c r="K33" s="1"/>
      <c r="L33" s="1"/>
      <c r="M33" s="1"/>
      <c r="N33" s="1">
        <f t="shared" si="12"/>
        <v>24.589230769230781</v>
      </c>
      <c r="O33" s="1">
        <v>2.0169999999999999</v>
      </c>
      <c r="P33" s="1">
        <f t="shared" si="0"/>
        <v>70.17</v>
      </c>
      <c r="Q33" s="1"/>
      <c r="R33" s="1"/>
      <c r="S33" s="1">
        <f t="shared" si="1"/>
        <v>42.101999999999997</v>
      </c>
      <c r="T33" s="1">
        <v>65</v>
      </c>
      <c r="U33" s="1">
        <f t="shared" si="2"/>
        <v>6.5</v>
      </c>
      <c r="V33" s="1"/>
      <c r="W33" s="1"/>
      <c r="X33" s="1"/>
      <c r="Y33" s="1"/>
      <c r="Z33" s="8"/>
      <c r="AA33" s="8"/>
      <c r="AB33" s="8">
        <f t="shared" si="3"/>
        <v>0</v>
      </c>
      <c r="AC33" s="1"/>
      <c r="AD33" s="1"/>
      <c r="AE33" s="1"/>
      <c r="AF33" s="1"/>
      <c r="AG33" s="1">
        <f t="shared" si="4"/>
        <v>0</v>
      </c>
      <c r="AH33" s="1"/>
      <c r="AI33" s="1"/>
      <c r="AJ33" s="1"/>
      <c r="AK33" s="1"/>
      <c r="AL33" s="1"/>
      <c r="AM33" s="1"/>
      <c r="AN33" s="1"/>
      <c r="AO33" s="1">
        <f t="shared" si="5"/>
        <v>0</v>
      </c>
      <c r="AP33" s="1"/>
      <c r="AQ33" s="1"/>
      <c r="AR33" s="1"/>
      <c r="AS33" s="1"/>
      <c r="AT33" s="1"/>
      <c r="AU33" s="1" t="s">
        <v>65</v>
      </c>
      <c r="AV33" s="1">
        <v>0.1</v>
      </c>
      <c r="AW33" s="1">
        <f t="shared" si="6"/>
        <v>0.1</v>
      </c>
      <c r="AX33" s="1">
        <f t="shared" si="7"/>
        <v>73.191230769230771</v>
      </c>
      <c r="AY33" s="1">
        <f t="shared" si="8"/>
        <v>0.1</v>
      </c>
      <c r="AZ33" s="1">
        <f t="shared" si="9"/>
        <v>73.291230769230765</v>
      </c>
      <c r="BA33" s="1">
        <f t="shared" si="10"/>
        <v>54</v>
      </c>
      <c r="BB33" s="1">
        <f t="shared" si="11"/>
        <v>60</v>
      </c>
      <c r="BC33" s="16"/>
      <c r="BD33" s="16"/>
      <c r="BE33" s="16"/>
      <c r="BF33" s="16"/>
      <c r="BG33" s="16"/>
      <c r="BH33" s="16"/>
      <c r="BI33" s="16"/>
      <c r="BJ33" s="16"/>
    </row>
    <row r="34" spans="1:62" ht="14" x14ac:dyDescent="0.25">
      <c r="A34" s="1" t="s">
        <v>162</v>
      </c>
      <c r="B34" s="1" t="s">
        <v>276</v>
      </c>
      <c r="C34" s="1" t="s">
        <v>277</v>
      </c>
      <c r="D34" s="32">
        <v>61.794871794871803</v>
      </c>
      <c r="E34" s="1" t="s">
        <v>63</v>
      </c>
      <c r="F34" s="1">
        <v>12</v>
      </c>
      <c r="G34" s="1" t="s">
        <v>64</v>
      </c>
      <c r="H34" s="1">
        <v>7</v>
      </c>
      <c r="I34" s="8">
        <v>0</v>
      </c>
      <c r="J34" s="8"/>
      <c r="K34" s="1"/>
      <c r="L34" s="1"/>
      <c r="M34" s="1"/>
      <c r="N34" s="1">
        <f t="shared" si="12"/>
        <v>24.238461538461539</v>
      </c>
      <c r="O34" s="1">
        <v>1.9430000000000001</v>
      </c>
      <c r="P34" s="1">
        <f t="shared" si="0"/>
        <v>69.430000000000007</v>
      </c>
      <c r="Q34" s="1"/>
      <c r="R34" s="1"/>
      <c r="S34" s="1">
        <f t="shared" si="1"/>
        <v>41.658000000000001</v>
      </c>
      <c r="T34" s="1">
        <v>61.5</v>
      </c>
      <c r="U34" s="1">
        <f t="shared" si="2"/>
        <v>6.15</v>
      </c>
      <c r="V34" s="1"/>
      <c r="W34" s="1"/>
      <c r="X34" s="1"/>
      <c r="Y34" s="1"/>
      <c r="Z34" s="8"/>
      <c r="AA34" s="8"/>
      <c r="AB34" s="8">
        <f t="shared" si="3"/>
        <v>0</v>
      </c>
      <c r="AC34" s="1"/>
      <c r="AD34" s="1"/>
      <c r="AE34" s="1"/>
      <c r="AF34" s="1"/>
      <c r="AG34" s="1">
        <f t="shared" si="4"/>
        <v>0</v>
      </c>
      <c r="AH34" s="1"/>
      <c r="AI34" s="1"/>
      <c r="AJ34" s="1"/>
      <c r="AK34" s="1"/>
      <c r="AL34" s="1"/>
      <c r="AM34" s="1"/>
      <c r="AN34" s="1"/>
      <c r="AO34" s="1">
        <f t="shared" si="5"/>
        <v>0</v>
      </c>
      <c r="AP34" s="1"/>
      <c r="AQ34" s="1"/>
      <c r="AR34" s="1"/>
      <c r="AS34" s="1"/>
      <c r="AT34" s="1"/>
      <c r="AU34" s="1" t="s">
        <v>65</v>
      </c>
      <c r="AV34" s="1">
        <v>0.1</v>
      </c>
      <c r="AW34" s="1">
        <f t="shared" si="6"/>
        <v>0.1</v>
      </c>
      <c r="AX34" s="1">
        <f t="shared" si="7"/>
        <v>72.046461538461543</v>
      </c>
      <c r="AY34" s="1">
        <f t="shared" si="8"/>
        <v>0.1</v>
      </c>
      <c r="AZ34" s="1">
        <f t="shared" si="9"/>
        <v>72.146461538461537</v>
      </c>
      <c r="BA34" s="1">
        <f t="shared" si="10"/>
        <v>57</v>
      </c>
      <c r="BB34" s="1">
        <f t="shared" si="11"/>
        <v>64</v>
      </c>
      <c r="BC34" s="16"/>
      <c r="BD34" s="16"/>
      <c r="BE34" s="16"/>
      <c r="BF34" s="16"/>
      <c r="BG34" s="16"/>
      <c r="BH34" s="16"/>
      <c r="BI34" s="16"/>
      <c r="BJ34" s="16"/>
    </row>
    <row r="35" spans="1:62" ht="14" x14ac:dyDescent="0.25">
      <c r="A35" s="1" t="s">
        <v>162</v>
      </c>
      <c r="B35" s="1" t="s">
        <v>278</v>
      </c>
      <c r="C35" s="1" t="s">
        <v>279</v>
      </c>
      <c r="D35" s="32">
        <v>62.282051282051299</v>
      </c>
      <c r="E35" s="1" t="s">
        <v>63</v>
      </c>
      <c r="F35" s="1">
        <v>12</v>
      </c>
      <c r="G35" s="1" t="s">
        <v>64</v>
      </c>
      <c r="H35" s="1">
        <v>7</v>
      </c>
      <c r="I35" s="8">
        <v>0</v>
      </c>
      <c r="J35" s="8"/>
      <c r="K35" s="1"/>
      <c r="L35" s="1"/>
      <c r="M35" s="1"/>
      <c r="N35" s="1">
        <f t="shared" si="12"/>
        <v>24.38461538461539</v>
      </c>
      <c r="O35" s="1">
        <v>1.573</v>
      </c>
      <c r="P35" s="1">
        <f t="shared" si="0"/>
        <v>65.73</v>
      </c>
      <c r="Q35" s="1"/>
      <c r="R35" s="1"/>
      <c r="S35" s="1">
        <f t="shared" si="1"/>
        <v>39.438000000000002</v>
      </c>
      <c r="T35" s="1">
        <v>67</v>
      </c>
      <c r="U35" s="1">
        <f t="shared" si="2"/>
        <v>6.7</v>
      </c>
      <c r="V35" s="1"/>
      <c r="W35" s="1"/>
      <c r="X35" s="1"/>
      <c r="Y35" s="1"/>
      <c r="Z35" s="8"/>
      <c r="AA35" s="8"/>
      <c r="AB35" s="8">
        <f t="shared" si="3"/>
        <v>0</v>
      </c>
      <c r="AC35" s="1"/>
      <c r="AD35" s="1"/>
      <c r="AE35" s="1"/>
      <c r="AF35" s="1"/>
      <c r="AG35" s="1">
        <f t="shared" si="4"/>
        <v>0</v>
      </c>
      <c r="AH35" s="1"/>
      <c r="AI35" s="1"/>
      <c r="AJ35" s="1"/>
      <c r="AK35" s="1"/>
      <c r="AL35" s="1"/>
      <c r="AM35" s="1"/>
      <c r="AN35" s="1"/>
      <c r="AO35" s="1">
        <f t="shared" si="5"/>
        <v>0</v>
      </c>
      <c r="AP35" s="1"/>
      <c r="AQ35" s="1"/>
      <c r="AR35" s="1"/>
      <c r="AS35" s="1"/>
      <c r="AT35" s="1"/>
      <c r="AU35" s="1" t="s">
        <v>65</v>
      </c>
      <c r="AV35" s="1">
        <v>0.1</v>
      </c>
      <c r="AW35" s="1">
        <f t="shared" si="6"/>
        <v>0.1</v>
      </c>
      <c r="AX35" s="1">
        <f t="shared" si="7"/>
        <v>70.522615384615392</v>
      </c>
      <c r="AY35" s="1">
        <f t="shared" si="8"/>
        <v>0.1</v>
      </c>
      <c r="AZ35" s="1">
        <f t="shared" si="9"/>
        <v>70.622615384615386</v>
      </c>
      <c r="BA35" s="1">
        <f t="shared" si="10"/>
        <v>67</v>
      </c>
      <c r="BB35" s="1">
        <f t="shared" si="11"/>
        <v>69</v>
      </c>
      <c r="BC35" s="16"/>
      <c r="BD35" s="16"/>
      <c r="BE35" s="16"/>
      <c r="BF35" s="16"/>
      <c r="BG35" s="16"/>
      <c r="BH35" s="16"/>
      <c r="BI35" s="16"/>
      <c r="BJ35" s="16"/>
    </row>
    <row r="36" spans="1:62" ht="14" x14ac:dyDescent="0.25">
      <c r="A36" s="1" t="s">
        <v>162</v>
      </c>
      <c r="B36" s="1" t="s">
        <v>280</v>
      </c>
      <c r="C36" s="1" t="s">
        <v>281</v>
      </c>
      <c r="D36" s="32">
        <v>55.723076923076903</v>
      </c>
      <c r="E36" s="1" t="s">
        <v>63</v>
      </c>
      <c r="F36" s="1">
        <v>12</v>
      </c>
      <c r="G36" s="1" t="s">
        <v>64</v>
      </c>
      <c r="H36" s="1">
        <v>7</v>
      </c>
      <c r="I36" s="8">
        <v>0</v>
      </c>
      <c r="J36" s="8"/>
      <c r="K36" s="1"/>
      <c r="L36" s="1"/>
      <c r="M36" s="1"/>
      <c r="N36" s="1">
        <f t="shared" si="12"/>
        <v>22.416923076923069</v>
      </c>
      <c r="O36" s="1">
        <v>1.694</v>
      </c>
      <c r="P36" s="1">
        <f t="shared" si="0"/>
        <v>66.94</v>
      </c>
      <c r="Q36" s="1"/>
      <c r="R36" s="1"/>
      <c r="S36" s="1">
        <f t="shared" si="1"/>
        <v>40.163999999999994</v>
      </c>
      <c r="T36" s="1">
        <v>83</v>
      </c>
      <c r="U36" s="1">
        <f t="shared" si="2"/>
        <v>8.3000000000000007</v>
      </c>
      <c r="V36" s="1"/>
      <c r="W36" s="1"/>
      <c r="X36" s="1"/>
      <c r="Y36" s="1"/>
      <c r="Z36" s="8"/>
      <c r="AA36" s="8"/>
      <c r="AB36" s="8">
        <f t="shared" si="3"/>
        <v>0</v>
      </c>
      <c r="AC36" s="1"/>
      <c r="AD36" s="1"/>
      <c r="AE36" s="1"/>
      <c r="AF36" s="1"/>
      <c r="AG36" s="1">
        <f t="shared" si="4"/>
        <v>0</v>
      </c>
      <c r="AH36" s="1"/>
      <c r="AI36" s="1"/>
      <c r="AJ36" s="1"/>
      <c r="AK36" s="1"/>
      <c r="AL36" s="1"/>
      <c r="AM36" s="1"/>
      <c r="AN36" s="1"/>
      <c r="AO36" s="1">
        <f t="shared" si="5"/>
        <v>0</v>
      </c>
      <c r="AP36" s="1"/>
      <c r="AQ36" s="1"/>
      <c r="AR36" s="1"/>
      <c r="AS36" s="1"/>
      <c r="AT36" s="1"/>
      <c r="AU36" s="1" t="s">
        <v>65</v>
      </c>
      <c r="AV36" s="1">
        <v>0.1</v>
      </c>
      <c r="AW36" s="1">
        <f t="shared" si="6"/>
        <v>0.1</v>
      </c>
      <c r="AX36" s="1">
        <f t="shared" si="7"/>
        <v>70.880923076923068</v>
      </c>
      <c r="AY36" s="1">
        <f t="shared" si="8"/>
        <v>0.1</v>
      </c>
      <c r="AZ36" s="1">
        <f t="shared" si="9"/>
        <v>70.980923076923062</v>
      </c>
      <c r="BA36" s="1">
        <f t="shared" si="10"/>
        <v>65</v>
      </c>
      <c r="BB36" s="1">
        <f t="shared" si="11"/>
        <v>67</v>
      </c>
      <c r="BC36" s="16"/>
      <c r="BD36" s="16"/>
      <c r="BE36" s="16"/>
      <c r="BF36" s="16"/>
      <c r="BG36" s="16"/>
      <c r="BH36" s="16"/>
      <c r="BI36" s="16"/>
      <c r="BJ36" s="16"/>
    </row>
    <row r="37" spans="1:62" ht="14" x14ac:dyDescent="0.25">
      <c r="A37" s="1" t="s">
        <v>162</v>
      </c>
      <c r="B37" s="1" t="s">
        <v>282</v>
      </c>
      <c r="C37" s="1" t="s">
        <v>283</v>
      </c>
      <c r="D37" s="32">
        <v>61.7641025641026</v>
      </c>
      <c r="E37" s="1" t="s">
        <v>63</v>
      </c>
      <c r="F37" s="1">
        <v>12</v>
      </c>
      <c r="G37" s="1" t="s">
        <v>64</v>
      </c>
      <c r="H37" s="1">
        <v>7</v>
      </c>
      <c r="I37" s="8">
        <v>0</v>
      </c>
      <c r="J37" s="8"/>
      <c r="K37" s="1"/>
      <c r="L37" s="1"/>
      <c r="M37" s="1"/>
      <c r="N37" s="1">
        <f t="shared" si="12"/>
        <v>24.229230769230778</v>
      </c>
      <c r="O37" s="1">
        <v>1.179</v>
      </c>
      <c r="P37" s="1">
        <f t="shared" si="0"/>
        <v>61.79</v>
      </c>
      <c r="Q37" s="1"/>
      <c r="R37" s="1"/>
      <c r="S37" s="1">
        <f t="shared" si="1"/>
        <v>37.073999999999998</v>
      </c>
      <c r="T37" s="1">
        <v>89</v>
      </c>
      <c r="U37" s="1">
        <f t="shared" si="2"/>
        <v>8.9</v>
      </c>
      <c r="V37" s="1"/>
      <c r="W37" s="1"/>
      <c r="X37" s="1"/>
      <c r="Y37" s="1"/>
      <c r="Z37" s="8"/>
      <c r="AA37" s="8"/>
      <c r="AB37" s="8">
        <f t="shared" si="3"/>
        <v>0</v>
      </c>
      <c r="AC37" s="1"/>
      <c r="AD37" s="1"/>
      <c r="AE37" s="1"/>
      <c r="AF37" s="1"/>
      <c r="AG37" s="1">
        <f t="shared" si="4"/>
        <v>0</v>
      </c>
      <c r="AH37" s="1"/>
      <c r="AI37" s="1"/>
      <c r="AJ37" s="1"/>
      <c r="AK37" s="1"/>
      <c r="AL37" s="1"/>
      <c r="AM37" s="1"/>
      <c r="AN37" s="1"/>
      <c r="AO37" s="1">
        <f t="shared" si="5"/>
        <v>0</v>
      </c>
      <c r="AP37" s="1"/>
      <c r="AQ37" s="1"/>
      <c r="AR37" s="1"/>
      <c r="AS37" s="1"/>
      <c r="AT37" s="1"/>
      <c r="AU37" s="1" t="s">
        <v>65</v>
      </c>
      <c r="AV37" s="1">
        <v>0.1</v>
      </c>
      <c r="AW37" s="1">
        <f t="shared" si="6"/>
        <v>0.1</v>
      </c>
      <c r="AX37" s="1">
        <f t="shared" si="7"/>
        <v>70.203230769230785</v>
      </c>
      <c r="AY37" s="1">
        <f t="shared" si="8"/>
        <v>0.1</v>
      </c>
      <c r="AZ37" s="1">
        <f t="shared" si="9"/>
        <v>70.30323076923078</v>
      </c>
      <c r="BA37" s="1">
        <f t="shared" ref="BA37:BA68" si="13">RANK(O37,O:O)</f>
        <v>73</v>
      </c>
      <c r="BB37" s="1">
        <f t="shared" ref="BB37:BB68" si="14">RANK(AZ37,AZ:AZ)</f>
        <v>70</v>
      </c>
      <c r="BC37" s="16"/>
      <c r="BD37" s="16"/>
      <c r="BE37" s="16"/>
      <c r="BF37" s="16"/>
      <c r="BG37" s="16"/>
      <c r="BH37" s="16"/>
      <c r="BI37" s="16"/>
      <c r="BJ37" s="16"/>
    </row>
    <row r="38" spans="1:62" ht="14" x14ac:dyDescent="0.25">
      <c r="A38" s="1" t="s">
        <v>162</v>
      </c>
      <c r="B38" s="1" t="s">
        <v>284</v>
      </c>
      <c r="C38" s="1" t="s">
        <v>285</v>
      </c>
      <c r="D38" s="32">
        <v>61.2384615384615</v>
      </c>
      <c r="E38" s="1" t="s">
        <v>63</v>
      </c>
      <c r="F38" s="1">
        <v>12</v>
      </c>
      <c r="G38" s="1" t="s">
        <v>76</v>
      </c>
      <c r="H38" s="1">
        <v>8</v>
      </c>
      <c r="I38" s="8">
        <v>0</v>
      </c>
      <c r="J38" s="8"/>
      <c r="K38" s="1"/>
      <c r="L38" s="1"/>
      <c r="M38" s="1"/>
      <c r="N38" s="1">
        <f t="shared" ref="N38:N80" si="15">(D38+F38+I38+H38+K38+M38)*0.3</f>
        <v>24.371538461538453</v>
      </c>
      <c r="O38" s="1">
        <v>1.7030000000000001</v>
      </c>
      <c r="P38" s="1">
        <f t="shared" si="0"/>
        <v>67.03</v>
      </c>
      <c r="Q38" s="1"/>
      <c r="R38" s="1"/>
      <c r="S38" s="1">
        <f t="shared" si="1"/>
        <v>40.217999999999996</v>
      </c>
      <c r="T38" s="1">
        <v>65</v>
      </c>
      <c r="U38" s="1">
        <f t="shared" si="2"/>
        <v>6.5</v>
      </c>
      <c r="V38" s="1"/>
      <c r="W38" s="1"/>
      <c r="X38" s="1"/>
      <c r="Y38" s="1"/>
      <c r="Z38" s="8"/>
      <c r="AA38" s="8"/>
      <c r="AB38" s="8">
        <f t="shared" si="3"/>
        <v>0</v>
      </c>
      <c r="AC38" s="1"/>
      <c r="AD38" s="1"/>
      <c r="AE38" s="1"/>
      <c r="AF38" s="1"/>
      <c r="AG38" s="1">
        <f t="shared" si="4"/>
        <v>0</v>
      </c>
      <c r="AH38" s="17"/>
      <c r="AI38" s="1"/>
      <c r="AJ38" s="1"/>
      <c r="AK38" s="1"/>
      <c r="AL38" s="1"/>
      <c r="AM38" s="1"/>
      <c r="AN38" s="1"/>
      <c r="AO38" s="1">
        <f t="shared" si="5"/>
        <v>0</v>
      </c>
      <c r="AP38" s="1"/>
      <c r="AQ38" s="1"/>
      <c r="AR38" s="1"/>
      <c r="AS38" s="1"/>
      <c r="AT38" s="1"/>
      <c r="AU38" s="1" t="s">
        <v>65</v>
      </c>
      <c r="AV38" s="1">
        <v>0.1</v>
      </c>
      <c r="AW38" s="1">
        <f t="shared" si="6"/>
        <v>0.1</v>
      </c>
      <c r="AX38" s="1">
        <f t="shared" si="7"/>
        <v>71.089538461538453</v>
      </c>
      <c r="AY38" s="1">
        <f t="shared" si="8"/>
        <v>0.1</v>
      </c>
      <c r="AZ38" s="1">
        <f t="shared" si="9"/>
        <v>71.189538461538447</v>
      </c>
      <c r="BA38" s="1">
        <f t="shared" si="13"/>
        <v>64</v>
      </c>
      <c r="BB38" s="1">
        <f t="shared" si="14"/>
        <v>66</v>
      </c>
      <c r="BC38" s="16"/>
      <c r="BD38" s="16"/>
      <c r="BE38" s="16"/>
      <c r="BF38" s="16"/>
      <c r="BG38" s="16"/>
      <c r="BH38" s="16"/>
      <c r="BI38" s="16"/>
      <c r="BJ38" s="16"/>
    </row>
    <row r="39" spans="1:62" ht="14" x14ac:dyDescent="0.25">
      <c r="A39" s="1" t="s">
        <v>162</v>
      </c>
      <c r="B39" s="1" t="s">
        <v>286</v>
      </c>
      <c r="C39" s="1" t="s">
        <v>287</v>
      </c>
      <c r="D39" s="32">
        <v>60.970551500799999</v>
      </c>
      <c r="E39" s="1" t="s">
        <v>63</v>
      </c>
      <c r="F39" s="1">
        <v>12</v>
      </c>
      <c r="G39" s="1" t="s">
        <v>64</v>
      </c>
      <c r="H39" s="1">
        <v>7</v>
      </c>
      <c r="I39" s="8">
        <v>0</v>
      </c>
      <c r="J39" s="8"/>
      <c r="K39" s="1"/>
      <c r="L39" s="1"/>
      <c r="M39" s="1"/>
      <c r="N39" s="1">
        <f t="shared" si="15"/>
        <v>23.99116545024</v>
      </c>
      <c r="O39" s="1">
        <v>2.601</v>
      </c>
      <c r="P39" s="1">
        <f t="shared" si="0"/>
        <v>76.009999999999991</v>
      </c>
      <c r="Q39" s="1"/>
      <c r="R39" s="1"/>
      <c r="S39" s="1">
        <f t="shared" si="1"/>
        <v>45.605999999999995</v>
      </c>
      <c r="T39" s="1">
        <v>76</v>
      </c>
      <c r="U39" s="1">
        <f t="shared" si="2"/>
        <v>7.6</v>
      </c>
      <c r="V39" s="1"/>
      <c r="W39" s="1"/>
      <c r="X39" s="1"/>
      <c r="Y39" s="1"/>
      <c r="Z39" s="8"/>
      <c r="AA39" s="8"/>
      <c r="AB39" s="8">
        <f t="shared" si="3"/>
        <v>0</v>
      </c>
      <c r="AC39" s="1"/>
      <c r="AD39" s="1"/>
      <c r="AE39" s="1"/>
      <c r="AF39" s="1"/>
      <c r="AG39" s="1">
        <f t="shared" si="4"/>
        <v>0</v>
      </c>
      <c r="AH39" s="1"/>
      <c r="AI39" s="1"/>
      <c r="AJ39" s="1"/>
      <c r="AK39" s="1"/>
      <c r="AL39" s="1"/>
      <c r="AM39" s="1"/>
      <c r="AN39" s="1"/>
      <c r="AO39" s="1">
        <f t="shared" si="5"/>
        <v>0</v>
      </c>
      <c r="AP39" s="1"/>
      <c r="AQ39" s="1"/>
      <c r="AR39" s="1"/>
      <c r="AS39" s="1"/>
      <c r="AT39" s="1"/>
      <c r="AU39" s="1" t="s">
        <v>65</v>
      </c>
      <c r="AV39" s="1">
        <v>0.1</v>
      </c>
      <c r="AW39" s="1">
        <f t="shared" si="6"/>
        <v>0.1</v>
      </c>
      <c r="AX39" s="1">
        <f t="shared" si="7"/>
        <v>77.197165450239993</v>
      </c>
      <c r="AY39" s="1">
        <f t="shared" si="8"/>
        <v>0.1</v>
      </c>
      <c r="AZ39" s="1">
        <f t="shared" si="9"/>
        <v>77.297165450239987</v>
      </c>
      <c r="BA39" s="1">
        <f t="shared" si="13"/>
        <v>38</v>
      </c>
      <c r="BB39" s="1">
        <f t="shared" si="14"/>
        <v>44</v>
      </c>
      <c r="BC39" s="16"/>
      <c r="BD39" s="16"/>
      <c r="BE39" s="16"/>
      <c r="BF39" s="16"/>
      <c r="BG39" s="16"/>
      <c r="BH39" s="16"/>
      <c r="BI39" s="16"/>
      <c r="BJ39" s="16"/>
    </row>
    <row r="40" spans="1:62" ht="14" x14ac:dyDescent="0.25">
      <c r="A40" s="1" t="s">
        <v>162</v>
      </c>
      <c r="B40" s="1" t="s">
        <v>288</v>
      </c>
      <c r="C40" s="1" t="s">
        <v>289</v>
      </c>
      <c r="D40" s="32">
        <v>55.702564102564097</v>
      </c>
      <c r="E40" s="1" t="s">
        <v>63</v>
      </c>
      <c r="F40" s="1">
        <v>12</v>
      </c>
      <c r="G40" s="1" t="s">
        <v>76</v>
      </c>
      <c r="H40" s="1">
        <v>8</v>
      </c>
      <c r="I40" s="8">
        <v>0</v>
      </c>
      <c r="J40" s="8"/>
      <c r="K40" s="1"/>
      <c r="L40" s="1"/>
      <c r="M40" s="1"/>
      <c r="N40" s="1">
        <f t="shared" si="15"/>
        <v>22.710769230769227</v>
      </c>
      <c r="O40" s="1">
        <v>1.1879999999999999</v>
      </c>
      <c r="P40" s="1">
        <f t="shared" si="0"/>
        <v>61.879999999999995</v>
      </c>
      <c r="Q40" s="1"/>
      <c r="R40" s="1"/>
      <c r="S40" s="1">
        <f t="shared" si="1"/>
        <v>37.127999999999993</v>
      </c>
      <c r="T40" s="1">
        <v>65</v>
      </c>
      <c r="U40" s="1">
        <f t="shared" si="2"/>
        <v>6.5</v>
      </c>
      <c r="V40" s="1"/>
      <c r="W40" s="1"/>
      <c r="X40" s="1"/>
      <c r="Y40" s="1"/>
      <c r="Z40" s="8"/>
      <c r="AA40" s="8"/>
      <c r="AB40" s="8">
        <f t="shared" si="3"/>
        <v>0</v>
      </c>
      <c r="AC40" s="1"/>
      <c r="AD40" s="1"/>
      <c r="AE40" s="1"/>
      <c r="AF40" s="1"/>
      <c r="AG40" s="1">
        <f t="shared" si="4"/>
        <v>0</v>
      </c>
      <c r="AH40" s="1"/>
      <c r="AI40" s="1"/>
      <c r="AJ40" s="1"/>
      <c r="AK40" s="1"/>
      <c r="AL40" s="1"/>
      <c r="AM40" s="1"/>
      <c r="AN40" s="1"/>
      <c r="AO40" s="1">
        <f t="shared" si="5"/>
        <v>0</v>
      </c>
      <c r="AP40" s="1"/>
      <c r="AQ40" s="1"/>
      <c r="AR40" s="1"/>
      <c r="AS40" s="1"/>
      <c r="AT40" s="1"/>
      <c r="AU40" s="1" t="s">
        <v>65</v>
      </c>
      <c r="AV40" s="1">
        <v>0.1</v>
      </c>
      <c r="AW40" s="1">
        <f t="shared" si="6"/>
        <v>0.1</v>
      </c>
      <c r="AX40" s="1">
        <f t="shared" si="7"/>
        <v>66.338769230769216</v>
      </c>
      <c r="AY40" s="1">
        <f t="shared" si="8"/>
        <v>0.1</v>
      </c>
      <c r="AZ40" s="1">
        <f t="shared" si="9"/>
        <v>66.438769230769211</v>
      </c>
      <c r="BA40" s="1">
        <f t="shared" si="13"/>
        <v>72</v>
      </c>
      <c r="BB40" s="1">
        <f t="shared" si="14"/>
        <v>73</v>
      </c>
      <c r="BC40" s="16"/>
      <c r="BD40" s="16"/>
      <c r="BE40" s="16"/>
      <c r="BF40" s="16"/>
      <c r="BG40" s="16"/>
      <c r="BH40" s="16"/>
      <c r="BI40" s="16"/>
      <c r="BJ40" s="16"/>
    </row>
    <row r="41" spans="1:62" ht="14" x14ac:dyDescent="0.25">
      <c r="A41" s="1" t="s">
        <v>162</v>
      </c>
      <c r="B41" s="1" t="s">
        <v>290</v>
      </c>
      <c r="C41" s="1" t="s">
        <v>291</v>
      </c>
      <c r="D41" s="32">
        <v>58.000312083840001</v>
      </c>
      <c r="E41" s="1" t="s">
        <v>63</v>
      </c>
      <c r="F41" s="1">
        <v>12</v>
      </c>
      <c r="G41" s="1" t="s">
        <v>64</v>
      </c>
      <c r="H41" s="1">
        <v>7</v>
      </c>
      <c r="I41" s="8">
        <v>0</v>
      </c>
      <c r="J41" s="8"/>
      <c r="K41" s="1"/>
      <c r="L41" s="1"/>
      <c r="M41" s="1"/>
      <c r="N41" s="1">
        <f t="shared" si="15"/>
        <v>23.100093625151999</v>
      </c>
      <c r="O41" s="1">
        <v>2.1720000000000002</v>
      </c>
      <c r="P41" s="1">
        <f t="shared" si="0"/>
        <v>71.72</v>
      </c>
      <c r="Q41" s="1"/>
      <c r="R41" s="1"/>
      <c r="S41" s="1">
        <f t="shared" si="1"/>
        <v>43.031999999999996</v>
      </c>
      <c r="T41" s="1">
        <v>79</v>
      </c>
      <c r="U41" s="1">
        <f t="shared" si="2"/>
        <v>7.9</v>
      </c>
      <c r="V41" s="1"/>
      <c r="W41" s="1"/>
      <c r="X41" s="1"/>
      <c r="Y41" s="1"/>
      <c r="Z41" s="8"/>
      <c r="AA41" s="8"/>
      <c r="AB41" s="8">
        <f t="shared" si="3"/>
        <v>0</v>
      </c>
      <c r="AC41" s="1"/>
      <c r="AD41" s="1"/>
      <c r="AE41" s="1"/>
      <c r="AF41" s="1"/>
      <c r="AG41" s="1">
        <f t="shared" si="4"/>
        <v>0</v>
      </c>
      <c r="AH41" s="1" t="s">
        <v>69</v>
      </c>
      <c r="AI41" s="1" t="s">
        <v>69</v>
      </c>
      <c r="AJ41" s="1">
        <v>1</v>
      </c>
      <c r="AK41" s="1"/>
      <c r="AL41" s="1"/>
      <c r="AM41" s="1"/>
      <c r="AN41" s="1"/>
      <c r="AO41" s="1">
        <f t="shared" si="5"/>
        <v>1</v>
      </c>
      <c r="AP41" s="1"/>
      <c r="AQ41" s="1"/>
      <c r="AR41" s="1"/>
      <c r="AS41" s="1"/>
      <c r="AT41" s="1"/>
      <c r="AU41" s="1" t="s">
        <v>65</v>
      </c>
      <c r="AV41" s="1">
        <v>0.1</v>
      </c>
      <c r="AW41" s="1">
        <f t="shared" si="6"/>
        <v>0.1</v>
      </c>
      <c r="AX41" s="1">
        <f t="shared" si="7"/>
        <v>74.032093625152001</v>
      </c>
      <c r="AY41" s="1">
        <f t="shared" si="8"/>
        <v>1.1000000000000001</v>
      </c>
      <c r="AZ41" s="1">
        <f t="shared" si="9"/>
        <v>75.132093625151995</v>
      </c>
      <c r="BA41" s="1">
        <f t="shared" si="13"/>
        <v>50</v>
      </c>
      <c r="BB41" s="1">
        <f t="shared" si="14"/>
        <v>55</v>
      </c>
      <c r="BC41" s="16"/>
      <c r="BD41" s="16"/>
      <c r="BE41" s="16"/>
      <c r="BF41" s="16"/>
      <c r="BG41" s="16"/>
      <c r="BH41" s="16"/>
      <c r="BI41" s="16"/>
      <c r="BJ41" s="16"/>
    </row>
    <row r="42" spans="1:62" ht="14" x14ac:dyDescent="0.25">
      <c r="A42" s="1" t="s">
        <v>292</v>
      </c>
      <c r="B42" s="1" t="s">
        <v>293</v>
      </c>
      <c r="C42" s="1" t="s">
        <v>294</v>
      </c>
      <c r="D42" s="32">
        <v>61.354444444444397</v>
      </c>
      <c r="E42" s="1" t="s">
        <v>76</v>
      </c>
      <c r="F42" s="1">
        <v>10</v>
      </c>
      <c r="G42" s="1" t="s">
        <v>63</v>
      </c>
      <c r="H42" s="1">
        <v>9</v>
      </c>
      <c r="I42" s="8">
        <v>7.5</v>
      </c>
      <c r="J42" s="8" t="s">
        <v>295</v>
      </c>
      <c r="K42" s="1">
        <v>1</v>
      </c>
      <c r="L42" s="1"/>
      <c r="M42" s="1"/>
      <c r="N42" s="1">
        <f t="shared" si="15"/>
        <v>26.656333333333318</v>
      </c>
      <c r="O42" s="1">
        <v>3.423</v>
      </c>
      <c r="P42" s="1">
        <f t="shared" si="0"/>
        <v>84.23</v>
      </c>
      <c r="Q42" s="1" t="s">
        <v>296</v>
      </c>
      <c r="R42" s="1">
        <v>0.6</v>
      </c>
      <c r="S42" s="1">
        <f t="shared" si="1"/>
        <v>50.897999999999996</v>
      </c>
      <c r="T42" s="1">
        <v>91.5</v>
      </c>
      <c r="U42" s="1">
        <f t="shared" si="2"/>
        <v>9.15</v>
      </c>
      <c r="V42" s="28" t="s">
        <v>297</v>
      </c>
      <c r="W42" s="1">
        <v>7.2</v>
      </c>
      <c r="X42" s="1"/>
      <c r="Y42" s="1"/>
      <c r="Z42" s="8"/>
      <c r="AA42" s="8"/>
      <c r="AB42" s="8">
        <f t="shared" si="3"/>
        <v>7.2</v>
      </c>
      <c r="AC42" s="1" t="s">
        <v>298</v>
      </c>
      <c r="AD42" s="1">
        <v>0.4</v>
      </c>
      <c r="AE42" s="1" t="s">
        <v>299</v>
      </c>
      <c r="AF42" s="1">
        <v>0.25</v>
      </c>
      <c r="AG42" s="1">
        <f t="shared" si="4"/>
        <v>0.65</v>
      </c>
      <c r="AH42" s="1" t="s">
        <v>300</v>
      </c>
      <c r="AI42" s="1" t="s">
        <v>300</v>
      </c>
      <c r="AJ42" s="1">
        <v>3</v>
      </c>
      <c r="AK42" s="1"/>
      <c r="AL42" s="1"/>
      <c r="AM42" s="1" t="s">
        <v>301</v>
      </c>
      <c r="AN42" s="1">
        <v>0.05</v>
      </c>
      <c r="AO42" s="1">
        <f t="shared" si="5"/>
        <v>3.05</v>
      </c>
      <c r="AP42" s="1"/>
      <c r="AQ42" s="1"/>
      <c r="AR42" s="1"/>
      <c r="AS42" s="1"/>
      <c r="AT42" s="1"/>
      <c r="AU42" s="1" t="s">
        <v>65</v>
      </c>
      <c r="AV42" s="1">
        <v>0.1</v>
      </c>
      <c r="AW42" s="1">
        <f t="shared" si="6"/>
        <v>0.1</v>
      </c>
      <c r="AX42" s="1">
        <f t="shared" si="7"/>
        <v>86.704333333333324</v>
      </c>
      <c r="AY42" s="1">
        <f t="shared" si="8"/>
        <v>11</v>
      </c>
      <c r="AZ42" s="1">
        <f t="shared" si="9"/>
        <v>97.704333333333324</v>
      </c>
      <c r="BA42" s="1">
        <f t="shared" si="13"/>
        <v>13</v>
      </c>
      <c r="BB42" s="1">
        <f t="shared" si="14"/>
        <v>1</v>
      </c>
      <c r="BC42" s="16"/>
      <c r="BD42" s="16"/>
      <c r="BE42" s="16"/>
      <c r="BF42" s="16"/>
      <c r="BG42" s="16"/>
      <c r="BH42" s="16"/>
      <c r="BI42" s="16"/>
      <c r="BJ42" s="16"/>
    </row>
    <row r="43" spans="1:62" ht="14" x14ac:dyDescent="0.25">
      <c r="A43" s="1" t="s">
        <v>292</v>
      </c>
      <c r="B43" s="1" t="s">
        <v>302</v>
      </c>
      <c r="C43" s="1" t="s">
        <v>303</v>
      </c>
      <c r="D43" s="32">
        <v>62.192222222222199</v>
      </c>
      <c r="E43" s="1" t="s">
        <v>76</v>
      </c>
      <c r="F43" s="1">
        <v>10</v>
      </c>
      <c r="G43" s="1" t="s">
        <v>63</v>
      </c>
      <c r="H43" s="1">
        <v>9</v>
      </c>
      <c r="I43" s="8">
        <v>7.5</v>
      </c>
      <c r="J43" s="8"/>
      <c r="K43" s="1"/>
      <c r="L43" s="1"/>
      <c r="M43" s="1"/>
      <c r="N43" s="1">
        <f t="shared" si="15"/>
        <v>26.60766666666666</v>
      </c>
      <c r="O43" s="1">
        <v>4.0659999999999998</v>
      </c>
      <c r="P43" s="1">
        <f t="shared" si="0"/>
        <v>90.66</v>
      </c>
      <c r="Q43" s="1"/>
      <c r="R43" s="1"/>
      <c r="S43" s="1">
        <f t="shared" si="1"/>
        <v>54.395999999999994</v>
      </c>
      <c r="T43" s="1">
        <v>94.5</v>
      </c>
      <c r="U43" s="1">
        <f t="shared" si="2"/>
        <v>9.4499999999999993</v>
      </c>
      <c r="V43" s="28" t="s">
        <v>304</v>
      </c>
      <c r="W43" s="1">
        <v>4.3</v>
      </c>
      <c r="X43" s="1"/>
      <c r="Y43" s="1"/>
      <c r="Z43" s="8"/>
      <c r="AA43" s="8"/>
      <c r="AB43" s="8">
        <f t="shared" si="3"/>
        <v>4.3</v>
      </c>
      <c r="AC43" s="1" t="s">
        <v>305</v>
      </c>
      <c r="AD43" s="1">
        <v>0.3</v>
      </c>
      <c r="AE43" s="1"/>
      <c r="AF43" s="1"/>
      <c r="AG43" s="1">
        <f t="shared" si="4"/>
        <v>0.3</v>
      </c>
      <c r="AH43" s="1" t="s">
        <v>306</v>
      </c>
      <c r="AI43" s="1" t="s">
        <v>306</v>
      </c>
      <c r="AJ43" s="1">
        <v>1.5</v>
      </c>
      <c r="AK43" s="1" t="s">
        <v>192</v>
      </c>
      <c r="AL43" s="1">
        <v>0.25</v>
      </c>
      <c r="AM43" s="1" t="s">
        <v>301</v>
      </c>
      <c r="AN43" s="1">
        <v>0.05</v>
      </c>
      <c r="AO43" s="1">
        <f t="shared" si="5"/>
        <v>1.8</v>
      </c>
      <c r="AP43" s="1"/>
      <c r="AQ43" s="1"/>
      <c r="AR43" s="1"/>
      <c r="AS43" s="1"/>
      <c r="AT43" s="1"/>
      <c r="AU43" s="1" t="s">
        <v>65</v>
      </c>
      <c r="AV43" s="1">
        <v>0.1</v>
      </c>
      <c r="AW43" s="1">
        <f t="shared" si="6"/>
        <v>0.1</v>
      </c>
      <c r="AX43" s="1">
        <f t="shared" si="7"/>
        <v>90.453666666666649</v>
      </c>
      <c r="AY43" s="1">
        <f t="shared" si="8"/>
        <v>6.4999999999999991</v>
      </c>
      <c r="AZ43" s="1">
        <f t="shared" si="9"/>
        <v>96.953666666666649</v>
      </c>
      <c r="BA43" s="1">
        <f t="shared" si="13"/>
        <v>1</v>
      </c>
      <c r="BB43" s="1">
        <f t="shared" si="14"/>
        <v>2</v>
      </c>
      <c r="BC43" s="16"/>
      <c r="BD43" s="16"/>
      <c r="BE43" s="16"/>
      <c r="BF43" s="16"/>
      <c r="BG43" s="16"/>
      <c r="BH43" s="16"/>
      <c r="BI43" s="16"/>
      <c r="BJ43" s="16"/>
    </row>
    <row r="44" spans="1:62" ht="14" x14ac:dyDescent="0.25">
      <c r="A44" s="1" t="s">
        <v>292</v>
      </c>
      <c r="B44" s="1" t="s">
        <v>307</v>
      </c>
      <c r="C44" s="1" t="s">
        <v>308</v>
      </c>
      <c r="D44" s="32">
        <v>62.211428571428598</v>
      </c>
      <c r="E44" s="1" t="s">
        <v>76</v>
      </c>
      <c r="F44" s="1">
        <v>10</v>
      </c>
      <c r="G44" s="1" t="s">
        <v>76</v>
      </c>
      <c r="H44" s="1">
        <v>8</v>
      </c>
      <c r="I44" s="8">
        <v>7.5</v>
      </c>
      <c r="J44" s="8"/>
      <c r="K44" s="1"/>
      <c r="L44" s="1"/>
      <c r="M44" s="1"/>
      <c r="N44" s="1">
        <f t="shared" si="15"/>
        <v>26.313428571428577</v>
      </c>
      <c r="O44" s="1">
        <v>3.9249999999999998</v>
      </c>
      <c r="P44" s="1">
        <f t="shared" si="0"/>
        <v>89.25</v>
      </c>
      <c r="Q44" s="1" t="s">
        <v>197</v>
      </c>
      <c r="R44" s="1">
        <v>0.5</v>
      </c>
      <c r="S44" s="1">
        <f t="shared" si="1"/>
        <v>53.85</v>
      </c>
      <c r="T44" s="1">
        <v>90</v>
      </c>
      <c r="U44" s="1">
        <f t="shared" si="2"/>
        <v>9</v>
      </c>
      <c r="V44" s="34" t="s">
        <v>309</v>
      </c>
      <c r="W44" s="1">
        <v>4.5</v>
      </c>
      <c r="X44" s="1"/>
      <c r="Y44" s="1"/>
      <c r="Z44" s="8"/>
      <c r="AA44" s="8"/>
      <c r="AB44" s="8">
        <f t="shared" si="3"/>
        <v>4.5</v>
      </c>
      <c r="AC44" s="1"/>
      <c r="AD44" s="1"/>
      <c r="AE44" s="1"/>
      <c r="AF44" s="1"/>
      <c r="AG44" s="1">
        <f t="shared" si="4"/>
        <v>0</v>
      </c>
      <c r="AH44" s="16" t="s">
        <v>310</v>
      </c>
      <c r="AI44" s="1" t="s">
        <v>310</v>
      </c>
      <c r="AJ44" s="1">
        <v>1.5</v>
      </c>
      <c r="AK44" s="17" t="s">
        <v>175</v>
      </c>
      <c r="AL44" s="1">
        <v>0.2</v>
      </c>
      <c r="AM44" s="1" t="s">
        <v>301</v>
      </c>
      <c r="AN44" s="1">
        <v>0.05</v>
      </c>
      <c r="AO44" s="1">
        <f t="shared" si="5"/>
        <v>1.75</v>
      </c>
      <c r="AP44" s="1"/>
      <c r="AQ44" s="1"/>
      <c r="AR44" s="1"/>
      <c r="AS44" s="1"/>
      <c r="AT44" s="1"/>
      <c r="AU44" s="1" t="s">
        <v>65</v>
      </c>
      <c r="AV44" s="1">
        <v>0.1</v>
      </c>
      <c r="AW44" s="1">
        <f t="shared" si="6"/>
        <v>0.1</v>
      </c>
      <c r="AX44" s="1">
        <f t="shared" si="7"/>
        <v>89.163428571428582</v>
      </c>
      <c r="AY44" s="1">
        <f t="shared" si="8"/>
        <v>6.35</v>
      </c>
      <c r="AZ44" s="1">
        <f t="shared" si="9"/>
        <v>95.513428571428577</v>
      </c>
      <c r="BA44" s="1">
        <f t="shared" si="13"/>
        <v>2</v>
      </c>
      <c r="BB44" s="1">
        <f t="shared" si="14"/>
        <v>5</v>
      </c>
      <c r="BC44" s="16"/>
      <c r="BD44" s="16"/>
      <c r="BE44" s="16"/>
      <c r="BF44" s="16"/>
      <c r="BG44" s="16"/>
      <c r="BH44" s="16"/>
      <c r="BI44" s="16"/>
      <c r="BJ44" s="16"/>
    </row>
    <row r="45" spans="1:62" ht="14" x14ac:dyDescent="0.25">
      <c r="A45" s="1" t="s">
        <v>292</v>
      </c>
      <c r="B45" s="1" t="s">
        <v>311</v>
      </c>
      <c r="C45" s="1" t="s">
        <v>312</v>
      </c>
      <c r="D45" s="32">
        <v>61.455555555555598</v>
      </c>
      <c r="E45" s="1" t="s">
        <v>76</v>
      </c>
      <c r="F45" s="1">
        <v>10</v>
      </c>
      <c r="G45" s="1" t="s">
        <v>76</v>
      </c>
      <c r="H45" s="1">
        <v>8</v>
      </c>
      <c r="I45" s="8">
        <v>4.5750000000000002</v>
      </c>
      <c r="J45" s="8"/>
      <c r="K45" s="1"/>
      <c r="L45" s="1" t="s">
        <v>313</v>
      </c>
      <c r="M45" s="1">
        <v>1</v>
      </c>
      <c r="N45" s="1">
        <f t="shared" si="15"/>
        <v>25.509166666666683</v>
      </c>
      <c r="O45" s="1">
        <v>3.806</v>
      </c>
      <c r="P45" s="1">
        <f t="shared" si="0"/>
        <v>88.06</v>
      </c>
      <c r="Q45" s="1">
        <v>0.3</v>
      </c>
      <c r="R45" s="1">
        <v>0.3</v>
      </c>
      <c r="S45" s="1">
        <f t="shared" si="1"/>
        <v>53.015999999999998</v>
      </c>
      <c r="T45" s="1">
        <v>93</v>
      </c>
      <c r="U45" s="1">
        <f t="shared" si="2"/>
        <v>9.3000000000000007</v>
      </c>
      <c r="V45" s="28" t="s">
        <v>314</v>
      </c>
      <c r="W45" s="1">
        <v>4.5</v>
      </c>
      <c r="X45" s="1"/>
      <c r="Y45" s="1"/>
      <c r="Z45" s="8"/>
      <c r="AA45" s="8"/>
      <c r="AB45" s="8">
        <f t="shared" si="3"/>
        <v>4.5</v>
      </c>
      <c r="AC45" s="1" t="s">
        <v>315</v>
      </c>
      <c r="AD45" s="1">
        <v>0.1</v>
      </c>
      <c r="AE45" s="1"/>
      <c r="AF45" s="1"/>
      <c r="AG45" s="1">
        <f t="shared" si="4"/>
        <v>0.1</v>
      </c>
      <c r="AH45" s="16" t="s">
        <v>316</v>
      </c>
      <c r="AI45" s="1" t="s">
        <v>317</v>
      </c>
      <c r="AJ45" s="1">
        <v>3</v>
      </c>
      <c r="AK45" s="1" t="s">
        <v>192</v>
      </c>
      <c r="AL45" s="1">
        <v>0.25</v>
      </c>
      <c r="AM45" s="1" t="s">
        <v>301</v>
      </c>
      <c r="AN45" s="1">
        <v>0.05</v>
      </c>
      <c r="AO45" s="1">
        <f t="shared" si="5"/>
        <v>3.3</v>
      </c>
      <c r="AP45" s="1"/>
      <c r="AQ45" s="1"/>
      <c r="AR45" s="1"/>
      <c r="AS45" s="1"/>
      <c r="AT45" s="1"/>
      <c r="AU45" s="1" t="s">
        <v>318</v>
      </c>
      <c r="AV45" s="1">
        <v>0.5</v>
      </c>
      <c r="AW45" s="1">
        <f t="shared" si="6"/>
        <v>0.5</v>
      </c>
      <c r="AX45" s="1">
        <f t="shared" si="7"/>
        <v>87.825166666666675</v>
      </c>
      <c r="AY45" s="1">
        <f t="shared" si="8"/>
        <v>8.3999999999999986</v>
      </c>
      <c r="AZ45" s="1">
        <f t="shared" si="9"/>
        <v>96.225166666666667</v>
      </c>
      <c r="BA45" s="1">
        <f t="shared" si="13"/>
        <v>3</v>
      </c>
      <c r="BB45" s="1">
        <f t="shared" si="14"/>
        <v>4</v>
      </c>
      <c r="BC45" s="16"/>
      <c r="BD45" s="16"/>
      <c r="BE45" s="16"/>
      <c r="BF45" s="16"/>
      <c r="BG45" s="16"/>
      <c r="BH45" s="16"/>
      <c r="BI45" s="16"/>
      <c r="BJ45" s="16"/>
    </row>
    <row r="46" spans="1:62" ht="14" x14ac:dyDescent="0.25">
      <c r="A46" s="1" t="s">
        <v>292</v>
      </c>
      <c r="B46" s="1" t="s">
        <v>319</v>
      </c>
      <c r="C46" s="1" t="s">
        <v>320</v>
      </c>
      <c r="D46" s="32">
        <v>60.6111111111111</v>
      </c>
      <c r="E46" s="1" t="s">
        <v>76</v>
      </c>
      <c r="F46" s="1">
        <v>10</v>
      </c>
      <c r="G46" s="1" t="s">
        <v>63</v>
      </c>
      <c r="H46" s="1">
        <v>9</v>
      </c>
      <c r="I46" s="8">
        <v>6.9749999999999996</v>
      </c>
      <c r="J46" s="8"/>
      <c r="K46" s="1"/>
      <c r="L46" s="1"/>
      <c r="M46" s="1"/>
      <c r="N46" s="1">
        <f t="shared" si="15"/>
        <v>25.975833333333327</v>
      </c>
      <c r="O46" s="1">
        <v>3.3580000000000001</v>
      </c>
      <c r="P46" s="1">
        <f t="shared" si="0"/>
        <v>83.58</v>
      </c>
      <c r="Q46" s="1"/>
      <c r="R46" s="1"/>
      <c r="S46" s="1">
        <f t="shared" si="1"/>
        <v>50.147999999999996</v>
      </c>
      <c r="T46" s="1">
        <v>79.5</v>
      </c>
      <c r="U46" s="1">
        <f t="shared" si="2"/>
        <v>7.95</v>
      </c>
      <c r="V46" s="28" t="s">
        <v>321</v>
      </c>
      <c r="W46" s="29">
        <v>3.8</v>
      </c>
      <c r="X46" s="1"/>
      <c r="Y46" s="1"/>
      <c r="Z46" s="8"/>
      <c r="AA46" s="8"/>
      <c r="AB46" s="8">
        <f t="shared" si="3"/>
        <v>3.8</v>
      </c>
      <c r="AC46" s="1"/>
      <c r="AD46" s="1"/>
      <c r="AE46" s="1"/>
      <c r="AF46" s="1"/>
      <c r="AG46" s="1">
        <f t="shared" si="4"/>
        <v>0</v>
      </c>
      <c r="AH46" s="1"/>
      <c r="AI46" s="1"/>
      <c r="AJ46" s="1"/>
      <c r="AK46" s="1"/>
      <c r="AL46" s="1"/>
      <c r="AM46" s="1" t="s">
        <v>301</v>
      </c>
      <c r="AN46" s="1">
        <v>0.05</v>
      </c>
      <c r="AO46" s="1">
        <f t="shared" si="5"/>
        <v>0.05</v>
      </c>
      <c r="AP46" s="1"/>
      <c r="AQ46" s="1"/>
      <c r="AR46" s="1"/>
      <c r="AS46" s="1"/>
      <c r="AT46" s="1"/>
      <c r="AU46" s="1" t="s">
        <v>65</v>
      </c>
      <c r="AV46" s="1">
        <v>0.1</v>
      </c>
      <c r="AW46" s="1">
        <f t="shared" si="6"/>
        <v>0.1</v>
      </c>
      <c r="AX46" s="1">
        <f t="shared" si="7"/>
        <v>84.073833333333326</v>
      </c>
      <c r="AY46" s="1">
        <f t="shared" si="8"/>
        <v>3.9499999999999997</v>
      </c>
      <c r="AZ46" s="1">
        <f t="shared" si="9"/>
        <v>88.023833333333329</v>
      </c>
      <c r="BA46" s="1">
        <f t="shared" si="13"/>
        <v>17</v>
      </c>
      <c r="BB46" s="1">
        <f t="shared" si="14"/>
        <v>14</v>
      </c>
      <c r="BC46" s="16"/>
      <c r="BD46" s="16"/>
      <c r="BE46" s="16"/>
      <c r="BF46" s="16"/>
      <c r="BG46" s="16"/>
      <c r="BH46" s="16"/>
      <c r="BI46" s="16"/>
      <c r="BJ46" s="16"/>
    </row>
    <row r="47" spans="1:62" ht="14" x14ac:dyDescent="0.25">
      <c r="A47" s="1" t="s">
        <v>292</v>
      </c>
      <c r="B47" s="1" t="s">
        <v>322</v>
      </c>
      <c r="C47" s="1" t="s">
        <v>323</v>
      </c>
      <c r="D47" s="32">
        <v>62.172222222222203</v>
      </c>
      <c r="E47" s="1" t="s">
        <v>76</v>
      </c>
      <c r="F47" s="1">
        <v>10</v>
      </c>
      <c r="G47" s="1" t="s">
        <v>63</v>
      </c>
      <c r="H47" s="1">
        <v>9</v>
      </c>
      <c r="I47" s="8">
        <v>7.5</v>
      </c>
      <c r="J47" s="8"/>
      <c r="K47" s="1"/>
      <c r="L47" s="1"/>
      <c r="M47" s="1"/>
      <c r="N47" s="1">
        <f t="shared" si="15"/>
        <v>26.601666666666659</v>
      </c>
      <c r="O47" s="1">
        <v>3.1829999999999998</v>
      </c>
      <c r="P47" s="1">
        <f t="shared" si="0"/>
        <v>81.83</v>
      </c>
      <c r="Q47" s="1"/>
      <c r="R47" s="1"/>
      <c r="S47" s="1">
        <f t="shared" si="1"/>
        <v>49.097999999999999</v>
      </c>
      <c r="T47" s="1">
        <v>94.5</v>
      </c>
      <c r="U47" s="1">
        <f t="shared" si="2"/>
        <v>9.4499999999999993</v>
      </c>
      <c r="V47" s="28" t="s">
        <v>324</v>
      </c>
      <c r="W47" s="1">
        <v>5.8</v>
      </c>
      <c r="X47" s="1"/>
      <c r="Y47" s="1"/>
      <c r="Z47" s="8"/>
      <c r="AA47" s="8"/>
      <c r="AB47" s="8">
        <f t="shared" si="3"/>
        <v>5.8</v>
      </c>
      <c r="AC47" s="1" t="s">
        <v>129</v>
      </c>
      <c r="AD47" s="1">
        <v>0.25</v>
      </c>
      <c r="AE47" s="1"/>
      <c r="AF47" s="1"/>
      <c r="AG47" s="1">
        <f t="shared" si="4"/>
        <v>0.25</v>
      </c>
      <c r="AH47" s="1" t="s">
        <v>325</v>
      </c>
      <c r="AI47" s="1" t="s">
        <v>325</v>
      </c>
      <c r="AJ47" s="1">
        <v>2.4</v>
      </c>
      <c r="AK47" s="1" t="s">
        <v>192</v>
      </c>
      <c r="AL47" s="1">
        <v>0.25</v>
      </c>
      <c r="AM47" s="1" t="s">
        <v>301</v>
      </c>
      <c r="AN47" s="1">
        <v>0.05</v>
      </c>
      <c r="AO47" s="1">
        <f t="shared" si="5"/>
        <v>2.6999999999999997</v>
      </c>
      <c r="AP47" s="1"/>
      <c r="AQ47" s="1"/>
      <c r="AR47" s="1"/>
      <c r="AS47" s="1"/>
      <c r="AT47" s="1"/>
      <c r="AU47" s="1" t="s">
        <v>65</v>
      </c>
      <c r="AV47" s="1">
        <v>0.1</v>
      </c>
      <c r="AW47" s="1">
        <f t="shared" si="6"/>
        <v>0.1</v>
      </c>
      <c r="AX47" s="1">
        <f t="shared" si="7"/>
        <v>85.149666666666661</v>
      </c>
      <c r="AY47" s="1">
        <f t="shared" si="8"/>
        <v>8.85</v>
      </c>
      <c r="AZ47" s="1">
        <f t="shared" si="9"/>
        <v>93.999666666666656</v>
      </c>
      <c r="BA47" s="1">
        <f t="shared" si="13"/>
        <v>21</v>
      </c>
      <c r="BB47" s="1">
        <f t="shared" si="14"/>
        <v>6</v>
      </c>
      <c r="BC47" s="16"/>
      <c r="BD47" s="16"/>
      <c r="BE47" s="16"/>
      <c r="BF47" s="16"/>
      <c r="BG47" s="16"/>
      <c r="BH47" s="16"/>
      <c r="BI47" s="16"/>
      <c r="BJ47" s="16"/>
    </row>
    <row r="48" spans="1:62" ht="14" x14ac:dyDescent="0.25">
      <c r="A48" s="1" t="s">
        <v>292</v>
      </c>
      <c r="B48" s="1" t="s">
        <v>326</v>
      </c>
      <c r="C48" s="1" t="s">
        <v>327</v>
      </c>
      <c r="D48" s="32">
        <v>61.43</v>
      </c>
      <c r="E48" s="1" t="s">
        <v>76</v>
      </c>
      <c r="F48" s="1">
        <v>10</v>
      </c>
      <c r="G48" s="1" t="s">
        <v>63</v>
      </c>
      <c r="H48" s="1">
        <v>9</v>
      </c>
      <c r="I48" s="8">
        <v>7.5</v>
      </c>
      <c r="J48" s="8"/>
      <c r="K48" s="1"/>
      <c r="L48" s="1"/>
      <c r="M48" s="1"/>
      <c r="N48" s="1">
        <f t="shared" si="15"/>
        <v>26.379000000000001</v>
      </c>
      <c r="O48" s="1">
        <v>3.653</v>
      </c>
      <c r="P48" s="1">
        <f t="shared" si="0"/>
        <v>86.53</v>
      </c>
      <c r="Q48" s="1" t="s">
        <v>328</v>
      </c>
      <c r="R48" s="1">
        <v>0.2</v>
      </c>
      <c r="S48" s="1">
        <f t="shared" si="1"/>
        <v>52.038000000000004</v>
      </c>
      <c r="T48" s="1">
        <v>97</v>
      </c>
      <c r="U48" s="1">
        <f t="shared" si="2"/>
        <v>9.6999999999999993</v>
      </c>
      <c r="V48" s="28" t="s">
        <v>329</v>
      </c>
      <c r="W48" s="1">
        <v>1.3</v>
      </c>
      <c r="X48" s="1"/>
      <c r="Y48" s="1"/>
      <c r="Z48" s="8"/>
      <c r="AA48" s="8"/>
      <c r="AB48" s="8">
        <f t="shared" si="3"/>
        <v>1.3</v>
      </c>
      <c r="AC48" s="1" t="s">
        <v>129</v>
      </c>
      <c r="AD48" s="1">
        <v>0.25</v>
      </c>
      <c r="AE48" s="1"/>
      <c r="AF48" s="1"/>
      <c r="AG48" s="1">
        <f t="shared" si="4"/>
        <v>0.25</v>
      </c>
      <c r="AH48" s="1" t="s">
        <v>330</v>
      </c>
      <c r="AI48" s="1" t="s">
        <v>330</v>
      </c>
      <c r="AJ48" s="1">
        <v>3</v>
      </c>
      <c r="AK48" s="1" t="s">
        <v>192</v>
      </c>
      <c r="AL48" s="1">
        <v>0.25</v>
      </c>
      <c r="AM48" s="1" t="s">
        <v>301</v>
      </c>
      <c r="AN48" s="1">
        <v>0.05</v>
      </c>
      <c r="AO48" s="1">
        <f t="shared" si="5"/>
        <v>3.3</v>
      </c>
      <c r="AP48" s="1"/>
      <c r="AQ48" s="1"/>
      <c r="AR48" s="1"/>
      <c r="AS48" s="1" t="s">
        <v>331</v>
      </c>
      <c r="AT48" s="1">
        <v>0.2</v>
      </c>
      <c r="AU48" s="1" t="s">
        <v>65</v>
      </c>
      <c r="AV48" s="1">
        <v>0.1</v>
      </c>
      <c r="AW48" s="1">
        <f t="shared" si="6"/>
        <v>0.30000000000000004</v>
      </c>
      <c r="AX48" s="1">
        <f t="shared" si="7"/>
        <v>88.117000000000004</v>
      </c>
      <c r="AY48" s="1">
        <f t="shared" si="8"/>
        <v>5.1499999999999995</v>
      </c>
      <c r="AZ48" s="1">
        <f t="shared" si="9"/>
        <v>93.26700000000001</v>
      </c>
      <c r="BA48" s="1">
        <f t="shared" si="13"/>
        <v>10</v>
      </c>
      <c r="BB48" s="1">
        <f t="shared" si="14"/>
        <v>8</v>
      </c>
      <c r="BC48" s="16"/>
      <c r="BD48" s="16"/>
      <c r="BE48" s="16"/>
      <c r="BF48" s="16"/>
      <c r="BG48" s="16"/>
      <c r="BH48" s="16"/>
      <c r="BI48" s="16"/>
      <c r="BJ48" s="16"/>
    </row>
    <row r="49" spans="1:62" ht="14" x14ac:dyDescent="0.25">
      <c r="A49" s="1" t="s">
        <v>292</v>
      </c>
      <c r="B49" s="1" t="s">
        <v>332</v>
      </c>
      <c r="C49" s="1" t="s">
        <v>333</v>
      </c>
      <c r="D49" s="32">
        <v>61.761111111111099</v>
      </c>
      <c r="E49" s="1" t="s">
        <v>76</v>
      </c>
      <c r="F49" s="1">
        <v>10</v>
      </c>
      <c r="G49" s="1" t="s">
        <v>64</v>
      </c>
      <c r="H49" s="1">
        <v>7</v>
      </c>
      <c r="I49" s="8">
        <v>0</v>
      </c>
      <c r="J49" s="8"/>
      <c r="K49" s="1"/>
      <c r="L49" s="1"/>
      <c r="M49" s="1"/>
      <c r="N49" s="1">
        <f t="shared" si="15"/>
        <v>23.628333333333327</v>
      </c>
      <c r="O49" s="1">
        <v>3.681</v>
      </c>
      <c r="P49" s="1">
        <f t="shared" si="0"/>
        <v>86.81</v>
      </c>
      <c r="Q49" s="1"/>
      <c r="R49" s="1"/>
      <c r="S49" s="1">
        <f t="shared" si="1"/>
        <v>52.085999999999999</v>
      </c>
      <c r="T49" s="1">
        <v>91</v>
      </c>
      <c r="U49" s="1">
        <f t="shared" si="2"/>
        <v>9.1</v>
      </c>
      <c r="V49" s="28" t="s">
        <v>334</v>
      </c>
      <c r="W49" s="1">
        <v>4</v>
      </c>
      <c r="X49" s="1"/>
      <c r="Y49" s="1"/>
      <c r="Z49" s="8"/>
      <c r="AA49" s="8"/>
      <c r="AB49" s="8">
        <f t="shared" si="3"/>
        <v>4</v>
      </c>
      <c r="AC49" s="1"/>
      <c r="AD49" s="1"/>
      <c r="AE49" s="1"/>
      <c r="AF49" s="1"/>
      <c r="AG49" s="1">
        <f t="shared" si="4"/>
        <v>0</v>
      </c>
      <c r="AH49" s="1" t="s">
        <v>145</v>
      </c>
      <c r="AI49" s="1" t="s">
        <v>145</v>
      </c>
      <c r="AJ49" s="1">
        <v>1.5</v>
      </c>
      <c r="AK49" s="1"/>
      <c r="AL49" s="1"/>
      <c r="AM49" s="1" t="s">
        <v>301</v>
      </c>
      <c r="AN49" s="1">
        <v>0.05</v>
      </c>
      <c r="AO49" s="1">
        <f t="shared" si="5"/>
        <v>1.55</v>
      </c>
      <c r="AP49" s="1"/>
      <c r="AQ49" s="1"/>
      <c r="AR49" s="1"/>
      <c r="AS49" s="1"/>
      <c r="AT49" s="1"/>
      <c r="AU49" s="1" t="s">
        <v>65</v>
      </c>
      <c r="AV49" s="1">
        <v>0.1</v>
      </c>
      <c r="AW49" s="1">
        <f t="shared" si="6"/>
        <v>0.1</v>
      </c>
      <c r="AX49" s="1">
        <f t="shared" si="7"/>
        <v>84.814333333333323</v>
      </c>
      <c r="AY49" s="1">
        <f t="shared" si="8"/>
        <v>5.6499999999999995</v>
      </c>
      <c r="AZ49" s="1">
        <f t="shared" si="9"/>
        <v>90.464333333333329</v>
      </c>
      <c r="BA49" s="1">
        <f t="shared" si="13"/>
        <v>8</v>
      </c>
      <c r="BB49" s="1">
        <f t="shared" si="14"/>
        <v>11</v>
      </c>
      <c r="BC49" s="16"/>
      <c r="BD49" s="16"/>
      <c r="BE49" s="16"/>
      <c r="BF49" s="16"/>
      <c r="BG49" s="16"/>
      <c r="BH49" s="16"/>
      <c r="BI49" s="16"/>
      <c r="BJ49" s="16"/>
    </row>
    <row r="50" spans="1:62" ht="14" x14ac:dyDescent="0.25">
      <c r="A50" s="1" t="s">
        <v>292</v>
      </c>
      <c r="B50" s="1" t="s">
        <v>335</v>
      </c>
      <c r="C50" s="1" t="s">
        <v>336</v>
      </c>
      <c r="D50" s="32">
        <v>61.114444444444402</v>
      </c>
      <c r="E50" s="1" t="s">
        <v>76</v>
      </c>
      <c r="F50" s="1">
        <v>10</v>
      </c>
      <c r="G50" s="1" t="s">
        <v>76</v>
      </c>
      <c r="H50" s="1">
        <v>8</v>
      </c>
      <c r="I50" s="8">
        <v>5.25</v>
      </c>
      <c r="J50" s="8"/>
      <c r="K50" s="1"/>
      <c r="L50" s="1"/>
      <c r="M50" s="1"/>
      <c r="N50" s="1">
        <f t="shared" si="15"/>
        <v>25.309333333333321</v>
      </c>
      <c r="O50" s="1">
        <v>3.2759999999999998</v>
      </c>
      <c r="P50" s="1">
        <f t="shared" si="0"/>
        <v>82.759999999999991</v>
      </c>
      <c r="Q50" s="1" t="s">
        <v>77</v>
      </c>
      <c r="R50" s="1">
        <v>0.2</v>
      </c>
      <c r="S50" s="1">
        <f t="shared" si="1"/>
        <v>49.775999999999996</v>
      </c>
      <c r="T50" s="1">
        <v>83.5</v>
      </c>
      <c r="U50" s="1">
        <f t="shared" si="2"/>
        <v>8.35</v>
      </c>
      <c r="V50" s="1"/>
      <c r="W50" s="1"/>
      <c r="X50" s="1"/>
      <c r="Y50" s="1"/>
      <c r="Z50" s="8"/>
      <c r="AA50" s="8"/>
      <c r="AB50" s="8">
        <f t="shared" si="3"/>
        <v>0</v>
      </c>
      <c r="AC50" s="1" t="s">
        <v>129</v>
      </c>
      <c r="AD50" s="1">
        <v>0.25</v>
      </c>
      <c r="AE50" s="1"/>
      <c r="AF50" s="1"/>
      <c r="AG50" s="1">
        <f t="shared" si="4"/>
        <v>0.25</v>
      </c>
      <c r="AH50" s="1" t="s">
        <v>337</v>
      </c>
      <c r="AI50" s="1" t="s">
        <v>337</v>
      </c>
      <c r="AJ50" s="1">
        <v>3</v>
      </c>
      <c r="AK50" s="1" t="s">
        <v>338</v>
      </c>
      <c r="AL50" s="1">
        <v>0.4</v>
      </c>
      <c r="AM50" s="1" t="s">
        <v>301</v>
      </c>
      <c r="AN50" s="1">
        <v>0.05</v>
      </c>
      <c r="AO50" s="1">
        <f t="shared" si="5"/>
        <v>3.4499999999999997</v>
      </c>
      <c r="AP50" s="1"/>
      <c r="AQ50" s="1"/>
      <c r="AR50" s="1"/>
      <c r="AS50" s="1"/>
      <c r="AT50" s="1"/>
      <c r="AU50" s="1" t="s">
        <v>65</v>
      </c>
      <c r="AV50" s="1">
        <v>0.1</v>
      </c>
      <c r="AW50" s="1">
        <f t="shared" si="6"/>
        <v>0.1</v>
      </c>
      <c r="AX50" s="1">
        <f t="shared" si="7"/>
        <v>83.435333333333318</v>
      </c>
      <c r="AY50" s="1">
        <f t="shared" si="8"/>
        <v>3.8</v>
      </c>
      <c r="AZ50" s="1">
        <f t="shared" si="9"/>
        <v>87.235333333333315</v>
      </c>
      <c r="BA50" s="1">
        <f t="shared" si="13"/>
        <v>19</v>
      </c>
      <c r="BB50" s="1">
        <f t="shared" si="14"/>
        <v>15</v>
      </c>
      <c r="BC50" s="16"/>
      <c r="BD50" s="16"/>
      <c r="BE50" s="16"/>
      <c r="BF50" s="16"/>
      <c r="BG50" s="16"/>
      <c r="BH50" s="16"/>
      <c r="BI50" s="16"/>
      <c r="BJ50" s="16"/>
    </row>
    <row r="51" spans="1:62" ht="14" x14ac:dyDescent="0.25">
      <c r="A51" s="1" t="s">
        <v>292</v>
      </c>
      <c r="B51" s="1" t="s">
        <v>339</v>
      </c>
      <c r="C51" s="1" t="s">
        <v>340</v>
      </c>
      <c r="D51" s="32">
        <v>60.95</v>
      </c>
      <c r="E51" s="1" t="s">
        <v>76</v>
      </c>
      <c r="F51" s="1">
        <v>10</v>
      </c>
      <c r="G51" s="1" t="s">
        <v>76</v>
      </c>
      <c r="H51" s="1">
        <v>8</v>
      </c>
      <c r="I51" s="8">
        <v>5.25</v>
      </c>
      <c r="J51" s="8"/>
      <c r="K51" s="1"/>
      <c r="L51" s="1" t="s">
        <v>258</v>
      </c>
      <c r="M51" s="1">
        <v>0.5</v>
      </c>
      <c r="N51" s="1">
        <f t="shared" si="15"/>
        <v>25.41</v>
      </c>
      <c r="O51" s="1">
        <v>2.9830000000000001</v>
      </c>
      <c r="P51" s="1">
        <f t="shared" si="0"/>
        <v>79.83</v>
      </c>
      <c r="Q51" s="1" t="s">
        <v>127</v>
      </c>
      <c r="R51" s="1">
        <v>0.3</v>
      </c>
      <c r="S51" s="1">
        <f t="shared" si="1"/>
        <v>48.077999999999996</v>
      </c>
      <c r="T51" s="1">
        <v>84</v>
      </c>
      <c r="U51" s="1">
        <f t="shared" si="2"/>
        <v>8.4</v>
      </c>
      <c r="V51" s="1"/>
      <c r="W51" s="1"/>
      <c r="X51" s="1"/>
      <c r="Y51" s="1"/>
      <c r="Z51" s="8"/>
      <c r="AA51" s="8"/>
      <c r="AB51" s="8">
        <f t="shared" si="3"/>
        <v>0</v>
      </c>
      <c r="AC51" s="1" t="s">
        <v>1362</v>
      </c>
      <c r="AD51" s="1">
        <v>0.7</v>
      </c>
      <c r="AE51" s="1"/>
      <c r="AF51" s="1"/>
      <c r="AG51" s="1">
        <f t="shared" si="4"/>
        <v>0.7</v>
      </c>
      <c r="AH51" s="1" t="s">
        <v>341</v>
      </c>
      <c r="AI51" s="1" t="s">
        <v>341</v>
      </c>
      <c r="AJ51" s="1">
        <v>3.2</v>
      </c>
      <c r="AK51" s="1"/>
      <c r="AL51" s="1"/>
      <c r="AM51" s="1" t="s">
        <v>301</v>
      </c>
      <c r="AN51" s="1">
        <v>0.05</v>
      </c>
      <c r="AO51" s="1">
        <f t="shared" si="5"/>
        <v>3.25</v>
      </c>
      <c r="AP51" s="1"/>
      <c r="AQ51" s="1"/>
      <c r="AR51" s="1"/>
      <c r="AS51" s="1"/>
      <c r="AT51" s="1"/>
      <c r="AU51" s="1" t="s">
        <v>65</v>
      </c>
      <c r="AV51" s="1">
        <v>0.1</v>
      </c>
      <c r="AW51" s="1">
        <f t="shared" si="6"/>
        <v>0.1</v>
      </c>
      <c r="AX51" s="1">
        <f t="shared" si="7"/>
        <v>81.888000000000005</v>
      </c>
      <c r="AY51" s="1">
        <f t="shared" si="8"/>
        <v>4.05</v>
      </c>
      <c r="AZ51" s="1">
        <f t="shared" si="9"/>
        <v>85.938000000000002</v>
      </c>
      <c r="BA51" s="1">
        <f t="shared" si="13"/>
        <v>26</v>
      </c>
      <c r="BB51" s="1">
        <f t="shared" si="14"/>
        <v>20</v>
      </c>
      <c r="BC51" s="16"/>
      <c r="BD51" s="16"/>
      <c r="BE51" s="16"/>
      <c r="BF51" s="16"/>
      <c r="BG51" s="16"/>
      <c r="BH51" s="16"/>
      <c r="BI51" s="16"/>
      <c r="BJ51" s="16"/>
    </row>
    <row r="52" spans="1:62" ht="14" x14ac:dyDescent="0.25">
      <c r="A52" s="1" t="s">
        <v>292</v>
      </c>
      <c r="B52" s="1" t="s">
        <v>342</v>
      </c>
      <c r="C52" s="1" t="s">
        <v>343</v>
      </c>
      <c r="D52" s="32">
        <v>61.6111111111111</v>
      </c>
      <c r="E52" s="1" t="s">
        <v>76</v>
      </c>
      <c r="F52" s="1">
        <v>10</v>
      </c>
      <c r="G52" s="1" t="s">
        <v>76</v>
      </c>
      <c r="H52" s="1">
        <v>8</v>
      </c>
      <c r="I52" s="8">
        <v>4.3499999999999996</v>
      </c>
      <c r="J52" s="8"/>
      <c r="K52" s="1"/>
      <c r="L52" s="1" t="s">
        <v>313</v>
      </c>
      <c r="M52" s="1">
        <v>1</v>
      </c>
      <c r="N52" s="1">
        <f t="shared" si="15"/>
        <v>25.488333333333326</v>
      </c>
      <c r="O52" s="1">
        <v>3.7770000000000001</v>
      </c>
      <c r="P52" s="1">
        <f t="shared" si="0"/>
        <v>87.77000000000001</v>
      </c>
      <c r="Q52" s="1" t="s">
        <v>1364</v>
      </c>
      <c r="R52" s="1">
        <v>0.5</v>
      </c>
      <c r="S52" s="1">
        <f t="shared" si="1"/>
        <v>52.962000000000003</v>
      </c>
      <c r="T52" s="1">
        <v>66</v>
      </c>
      <c r="U52" s="1">
        <f t="shared" si="2"/>
        <v>6.6</v>
      </c>
      <c r="V52" s="1"/>
      <c r="W52" s="1"/>
      <c r="X52" s="1" t="s">
        <v>344</v>
      </c>
      <c r="Y52" s="1">
        <v>0.1</v>
      </c>
      <c r="Z52" s="8"/>
      <c r="AA52" s="8"/>
      <c r="AB52" s="8">
        <f t="shared" si="3"/>
        <v>0.1</v>
      </c>
      <c r="AC52" s="1"/>
      <c r="AD52" s="1"/>
      <c r="AE52" s="1"/>
      <c r="AF52" s="1"/>
      <c r="AG52" s="1">
        <f t="shared" si="4"/>
        <v>0</v>
      </c>
      <c r="AH52" s="1" t="s">
        <v>345</v>
      </c>
      <c r="AI52" s="1" t="s">
        <v>1367</v>
      </c>
      <c r="AJ52" s="1">
        <v>1</v>
      </c>
      <c r="AK52" s="1"/>
      <c r="AL52" s="1"/>
      <c r="AM52" s="1" t="s">
        <v>301</v>
      </c>
      <c r="AN52" s="1">
        <v>0.05</v>
      </c>
      <c r="AO52" s="1">
        <f t="shared" si="5"/>
        <v>1.05</v>
      </c>
      <c r="AP52" s="1"/>
      <c r="AQ52" s="1"/>
      <c r="AR52" s="1"/>
      <c r="AS52" s="1"/>
      <c r="AT52" s="1"/>
      <c r="AU52" s="1" t="s">
        <v>65</v>
      </c>
      <c r="AV52" s="1">
        <v>0.1</v>
      </c>
      <c r="AW52" s="1">
        <f t="shared" si="6"/>
        <v>0.1</v>
      </c>
      <c r="AX52" s="1">
        <f t="shared" si="7"/>
        <v>85.050333333333327</v>
      </c>
      <c r="AY52" s="1">
        <f t="shared" si="8"/>
        <v>1.2500000000000002</v>
      </c>
      <c r="AZ52" s="1">
        <f t="shared" si="9"/>
        <v>86.300333333333327</v>
      </c>
      <c r="BA52" s="1">
        <f t="shared" si="13"/>
        <v>6</v>
      </c>
      <c r="BB52" s="1">
        <f t="shared" si="14"/>
        <v>17</v>
      </c>
      <c r="BC52" s="16"/>
      <c r="BD52" s="16"/>
      <c r="BE52" s="16"/>
      <c r="BF52" s="16"/>
      <c r="BG52" s="16"/>
      <c r="BH52" s="16"/>
      <c r="BI52" s="16"/>
      <c r="BJ52" s="16"/>
    </row>
    <row r="53" spans="1:62" ht="14" x14ac:dyDescent="0.25">
      <c r="A53" s="1" t="s">
        <v>292</v>
      </c>
      <c r="B53" s="1" t="s">
        <v>346</v>
      </c>
      <c r="C53" s="1" t="s">
        <v>347</v>
      </c>
      <c r="D53" s="32">
        <v>60.5966666666667</v>
      </c>
      <c r="E53" s="1" t="s">
        <v>76</v>
      </c>
      <c r="F53" s="1">
        <v>10</v>
      </c>
      <c r="G53" s="1" t="s">
        <v>64</v>
      </c>
      <c r="H53" s="1">
        <v>7</v>
      </c>
      <c r="I53" s="8">
        <v>7.5</v>
      </c>
      <c r="J53" s="8" t="s">
        <v>348</v>
      </c>
      <c r="K53" s="1">
        <v>0.5</v>
      </c>
      <c r="L53" s="1"/>
      <c r="M53" s="1"/>
      <c r="N53" s="1">
        <f t="shared" si="15"/>
        <v>25.679000000000006</v>
      </c>
      <c r="O53" s="1">
        <v>2.5430000000000001</v>
      </c>
      <c r="P53" s="1">
        <f t="shared" si="0"/>
        <v>75.430000000000007</v>
      </c>
      <c r="Q53" s="1"/>
      <c r="R53" s="1"/>
      <c r="S53" s="1">
        <f t="shared" si="1"/>
        <v>45.258000000000003</v>
      </c>
      <c r="T53" s="1">
        <v>65</v>
      </c>
      <c r="U53" s="1">
        <f t="shared" si="2"/>
        <v>6.5</v>
      </c>
      <c r="V53" s="28" t="s">
        <v>349</v>
      </c>
      <c r="W53" s="1">
        <v>3.9</v>
      </c>
      <c r="X53" s="1"/>
      <c r="Y53" s="1"/>
      <c r="Z53" s="8"/>
      <c r="AA53" s="8"/>
      <c r="AB53" s="8">
        <f t="shared" si="3"/>
        <v>3.9</v>
      </c>
      <c r="AC53" s="1"/>
      <c r="AD53" s="1"/>
      <c r="AE53" s="1"/>
      <c r="AF53" s="1"/>
      <c r="AG53" s="1">
        <f t="shared" si="4"/>
        <v>0</v>
      </c>
      <c r="AH53" s="1" t="s">
        <v>350</v>
      </c>
      <c r="AI53" s="1" t="s">
        <v>351</v>
      </c>
      <c r="AJ53" s="1">
        <v>2.4</v>
      </c>
      <c r="AK53" s="1"/>
      <c r="AL53" s="1"/>
      <c r="AM53" s="1" t="s">
        <v>301</v>
      </c>
      <c r="AN53" s="1">
        <v>0.05</v>
      </c>
      <c r="AO53" s="1">
        <f t="shared" si="5"/>
        <v>2.4499999999999997</v>
      </c>
      <c r="AP53" s="1"/>
      <c r="AQ53" s="1"/>
      <c r="AR53" s="1"/>
      <c r="AS53" s="1"/>
      <c r="AT53" s="1"/>
      <c r="AU53" s="1" t="s">
        <v>65</v>
      </c>
      <c r="AV53" s="1">
        <v>0.1</v>
      </c>
      <c r="AW53" s="1">
        <f t="shared" si="6"/>
        <v>0.1</v>
      </c>
      <c r="AX53" s="1">
        <f t="shared" si="7"/>
        <v>77.437000000000012</v>
      </c>
      <c r="AY53" s="1">
        <f t="shared" si="8"/>
        <v>6.4499999999999993</v>
      </c>
      <c r="AZ53" s="1">
        <f t="shared" si="9"/>
        <v>83.887000000000015</v>
      </c>
      <c r="BA53" s="1">
        <f t="shared" si="13"/>
        <v>41</v>
      </c>
      <c r="BB53" s="1">
        <f t="shared" si="14"/>
        <v>24</v>
      </c>
      <c r="BC53" s="16"/>
      <c r="BD53" s="16"/>
      <c r="BE53" s="16"/>
      <c r="BF53" s="16"/>
      <c r="BG53" s="16"/>
      <c r="BH53" s="16"/>
      <c r="BI53" s="16"/>
      <c r="BJ53" s="16"/>
    </row>
    <row r="54" spans="1:62" ht="14" x14ac:dyDescent="0.25">
      <c r="A54" s="1" t="s">
        <v>292</v>
      </c>
      <c r="B54" s="1" t="s">
        <v>352</v>
      </c>
      <c r="C54" s="1" t="s">
        <v>353</v>
      </c>
      <c r="D54" s="32">
        <v>59.962222222222202</v>
      </c>
      <c r="E54" s="1" t="s">
        <v>76</v>
      </c>
      <c r="F54" s="1">
        <v>10</v>
      </c>
      <c r="G54" s="1" t="s">
        <v>64</v>
      </c>
      <c r="H54" s="1">
        <v>7</v>
      </c>
      <c r="I54" s="8">
        <v>0</v>
      </c>
      <c r="J54" s="8"/>
      <c r="K54" s="1"/>
      <c r="L54" s="1"/>
      <c r="M54" s="1"/>
      <c r="N54" s="1">
        <f t="shared" si="15"/>
        <v>23.088666666666661</v>
      </c>
      <c r="O54" s="1">
        <v>3.5089999999999999</v>
      </c>
      <c r="P54" s="1">
        <f t="shared" si="0"/>
        <v>85.09</v>
      </c>
      <c r="Q54" s="1"/>
      <c r="R54" s="1"/>
      <c r="S54" s="1">
        <f t="shared" si="1"/>
        <v>51.054000000000002</v>
      </c>
      <c r="T54" s="1">
        <v>65</v>
      </c>
      <c r="U54" s="1">
        <f t="shared" si="2"/>
        <v>6.5</v>
      </c>
      <c r="V54" s="1"/>
      <c r="W54" s="16"/>
      <c r="X54" s="1"/>
      <c r="Y54" s="1"/>
      <c r="Z54" s="8"/>
      <c r="AA54" s="8"/>
      <c r="AB54" s="8">
        <f t="shared" si="3"/>
        <v>0</v>
      </c>
      <c r="AC54" s="1"/>
      <c r="AD54" s="1"/>
      <c r="AE54" s="1"/>
      <c r="AF54" s="1"/>
      <c r="AG54" s="1">
        <f t="shared" si="4"/>
        <v>0</v>
      </c>
      <c r="AH54" s="1"/>
      <c r="AI54" s="1"/>
      <c r="AJ54" s="1"/>
      <c r="AK54" s="1"/>
      <c r="AL54" s="1"/>
      <c r="AM54" s="1" t="s">
        <v>301</v>
      </c>
      <c r="AN54" s="1">
        <v>0.05</v>
      </c>
      <c r="AO54" s="1">
        <f t="shared" si="5"/>
        <v>0.05</v>
      </c>
      <c r="AP54" s="1"/>
      <c r="AQ54" s="1"/>
      <c r="AR54" s="1"/>
      <c r="AS54" s="1"/>
      <c r="AT54" s="1"/>
      <c r="AU54" s="1" t="s">
        <v>65</v>
      </c>
      <c r="AV54" s="1">
        <v>0.1</v>
      </c>
      <c r="AW54" s="1">
        <f t="shared" si="6"/>
        <v>0.1</v>
      </c>
      <c r="AX54" s="1">
        <f t="shared" si="7"/>
        <v>80.642666666666656</v>
      </c>
      <c r="AY54" s="1">
        <f t="shared" si="8"/>
        <v>0.15000000000000002</v>
      </c>
      <c r="AZ54" s="1">
        <f t="shared" si="9"/>
        <v>80.792666666666662</v>
      </c>
      <c r="BA54" s="1">
        <f t="shared" si="13"/>
        <v>11</v>
      </c>
      <c r="BB54" s="1">
        <f t="shared" si="14"/>
        <v>32</v>
      </c>
      <c r="BC54" s="16"/>
      <c r="BD54" s="16"/>
      <c r="BE54" s="16"/>
      <c r="BF54" s="16"/>
      <c r="BG54" s="16"/>
      <c r="BH54" s="16"/>
      <c r="BI54" s="16"/>
      <c r="BJ54" s="16"/>
    </row>
    <row r="55" spans="1:62" ht="14" x14ac:dyDescent="0.25">
      <c r="A55" s="1" t="s">
        <v>292</v>
      </c>
      <c r="B55" s="1" t="s">
        <v>354</v>
      </c>
      <c r="C55" s="1" t="s">
        <v>355</v>
      </c>
      <c r="D55" s="32">
        <v>59.68</v>
      </c>
      <c r="E55" s="1" t="s">
        <v>76</v>
      </c>
      <c r="F55" s="1">
        <v>10</v>
      </c>
      <c r="G55" s="1" t="s">
        <v>76</v>
      </c>
      <c r="H55" s="1">
        <v>8</v>
      </c>
      <c r="I55" s="8">
        <v>0</v>
      </c>
      <c r="J55" s="8"/>
      <c r="K55" s="1"/>
      <c r="L55" s="1"/>
      <c r="M55" s="1"/>
      <c r="N55" s="1">
        <f t="shared" si="15"/>
        <v>23.304000000000002</v>
      </c>
      <c r="O55" s="1">
        <v>3.1480000000000001</v>
      </c>
      <c r="P55" s="1">
        <f t="shared" si="0"/>
        <v>81.48</v>
      </c>
      <c r="Q55" s="1"/>
      <c r="R55" s="1"/>
      <c r="S55" s="1">
        <f t="shared" si="1"/>
        <v>48.887999999999998</v>
      </c>
      <c r="T55" s="1">
        <v>83.5</v>
      </c>
      <c r="U55" s="1">
        <f t="shared" si="2"/>
        <v>8.35</v>
      </c>
      <c r="V55" s="1" t="s">
        <v>356</v>
      </c>
      <c r="W55" s="1">
        <v>2.5</v>
      </c>
      <c r="X55" s="1"/>
      <c r="Y55" s="1"/>
      <c r="Z55" s="8"/>
      <c r="AA55" s="8"/>
      <c r="AB55" s="8">
        <f t="shared" si="3"/>
        <v>2.5</v>
      </c>
      <c r="AC55" s="1"/>
      <c r="AD55" s="1"/>
      <c r="AE55" s="1"/>
      <c r="AF55" s="1"/>
      <c r="AG55" s="1">
        <f t="shared" si="4"/>
        <v>0</v>
      </c>
      <c r="AH55" s="1"/>
      <c r="AI55" s="1"/>
      <c r="AJ55" s="1"/>
      <c r="AK55" s="1"/>
      <c r="AL55" s="1"/>
      <c r="AM55" s="1" t="s">
        <v>301</v>
      </c>
      <c r="AN55" s="1">
        <v>0.05</v>
      </c>
      <c r="AO55" s="1">
        <f t="shared" si="5"/>
        <v>0.05</v>
      </c>
      <c r="AP55" s="1"/>
      <c r="AQ55" s="1"/>
      <c r="AR55" s="1"/>
      <c r="AS55" s="1"/>
      <c r="AT55" s="1"/>
      <c r="AU55" s="1" t="s">
        <v>65</v>
      </c>
      <c r="AV55" s="1">
        <v>0.1</v>
      </c>
      <c r="AW55" s="1">
        <f t="shared" si="6"/>
        <v>0.1</v>
      </c>
      <c r="AX55" s="1">
        <f t="shared" si="7"/>
        <v>80.542000000000002</v>
      </c>
      <c r="AY55" s="1">
        <f t="shared" si="8"/>
        <v>2.65</v>
      </c>
      <c r="AZ55" s="1">
        <f t="shared" si="9"/>
        <v>83.192000000000007</v>
      </c>
      <c r="BA55" s="1">
        <f t="shared" si="13"/>
        <v>23</v>
      </c>
      <c r="BB55" s="1">
        <f t="shared" si="14"/>
        <v>26</v>
      </c>
      <c r="BC55" s="16"/>
      <c r="BD55" s="16"/>
      <c r="BE55" s="16"/>
      <c r="BF55" s="16"/>
      <c r="BG55" s="16"/>
      <c r="BH55" s="16"/>
      <c r="BI55" s="16"/>
      <c r="BJ55" s="16"/>
    </row>
    <row r="56" spans="1:62" ht="14" x14ac:dyDescent="0.25">
      <c r="A56" s="1" t="s">
        <v>292</v>
      </c>
      <c r="B56" s="1" t="s">
        <v>357</v>
      </c>
      <c r="C56" s="1" t="s">
        <v>358</v>
      </c>
      <c r="D56" s="32">
        <v>60.9577777777778</v>
      </c>
      <c r="E56" s="1" t="s">
        <v>76</v>
      </c>
      <c r="F56" s="1">
        <v>10</v>
      </c>
      <c r="G56" s="1" t="s">
        <v>64</v>
      </c>
      <c r="H56" s="1">
        <v>7</v>
      </c>
      <c r="I56" s="8">
        <v>7.5</v>
      </c>
      <c r="J56" s="8" t="s">
        <v>295</v>
      </c>
      <c r="K56" s="1">
        <v>1</v>
      </c>
      <c r="L56" s="1"/>
      <c r="M56" s="1"/>
      <c r="N56" s="1">
        <f t="shared" si="15"/>
        <v>25.937333333333342</v>
      </c>
      <c r="O56" s="1">
        <v>2.766</v>
      </c>
      <c r="P56" s="1">
        <f t="shared" si="0"/>
        <v>77.66</v>
      </c>
      <c r="Q56" s="1"/>
      <c r="R56" s="1"/>
      <c r="S56" s="1">
        <f t="shared" si="1"/>
        <v>46.595999999999997</v>
      </c>
      <c r="T56" s="1">
        <v>75.5</v>
      </c>
      <c r="U56" s="1">
        <f t="shared" si="2"/>
        <v>7.55</v>
      </c>
      <c r="V56" s="1"/>
      <c r="W56" s="1"/>
      <c r="X56" s="1"/>
      <c r="Y56" s="1"/>
      <c r="Z56" s="8"/>
      <c r="AA56" s="8"/>
      <c r="AB56" s="8">
        <f t="shared" si="3"/>
        <v>0</v>
      </c>
      <c r="AC56" s="1" t="s">
        <v>129</v>
      </c>
      <c r="AD56" s="1">
        <v>0.25</v>
      </c>
      <c r="AE56" s="25" t="s">
        <v>359</v>
      </c>
      <c r="AF56" s="1">
        <v>0.25</v>
      </c>
      <c r="AG56" s="1">
        <f t="shared" si="4"/>
        <v>0.5</v>
      </c>
      <c r="AH56" s="1" t="s">
        <v>360</v>
      </c>
      <c r="AI56" s="1" t="s">
        <v>360</v>
      </c>
      <c r="AJ56" s="1">
        <v>1.8</v>
      </c>
      <c r="AK56" s="1"/>
      <c r="AL56" s="1"/>
      <c r="AM56" s="1" t="s">
        <v>301</v>
      </c>
      <c r="AN56" s="1">
        <v>0.05</v>
      </c>
      <c r="AO56" s="1">
        <f t="shared" si="5"/>
        <v>1.85</v>
      </c>
      <c r="AP56" s="1"/>
      <c r="AQ56" s="1"/>
      <c r="AR56" s="1"/>
      <c r="AS56" s="1"/>
      <c r="AT56" s="1"/>
      <c r="AU56" s="1" t="s">
        <v>65</v>
      </c>
      <c r="AV56" s="1">
        <v>0.1</v>
      </c>
      <c r="AW56" s="1">
        <f t="shared" si="6"/>
        <v>0.1</v>
      </c>
      <c r="AX56" s="1">
        <f t="shared" si="7"/>
        <v>80.083333333333329</v>
      </c>
      <c r="AY56" s="1">
        <f t="shared" si="8"/>
        <v>2.4500000000000002</v>
      </c>
      <c r="AZ56" s="1">
        <f t="shared" si="9"/>
        <v>82.533333333333331</v>
      </c>
      <c r="BA56" s="1">
        <f t="shared" si="13"/>
        <v>31</v>
      </c>
      <c r="BB56" s="1">
        <f t="shared" si="14"/>
        <v>28</v>
      </c>
      <c r="BC56" s="16"/>
      <c r="BD56" s="16"/>
      <c r="BE56" s="16"/>
      <c r="BF56" s="16"/>
      <c r="BG56" s="16"/>
      <c r="BH56" s="16"/>
      <c r="BI56" s="16"/>
      <c r="BJ56" s="16"/>
    </row>
    <row r="57" spans="1:62" ht="14" x14ac:dyDescent="0.25">
      <c r="A57" s="1" t="s">
        <v>292</v>
      </c>
      <c r="B57" s="1" t="s">
        <v>361</v>
      </c>
      <c r="C57" s="1" t="s">
        <v>362</v>
      </c>
      <c r="D57" s="32">
        <v>61.548888888888897</v>
      </c>
      <c r="E57" s="1" t="s">
        <v>76</v>
      </c>
      <c r="F57" s="1">
        <v>10</v>
      </c>
      <c r="G57" s="1" t="s">
        <v>76</v>
      </c>
      <c r="H57" s="1">
        <v>8</v>
      </c>
      <c r="I57" s="8">
        <v>0</v>
      </c>
      <c r="J57" s="8"/>
      <c r="K57" s="1"/>
      <c r="L57" s="1"/>
      <c r="M57" s="1"/>
      <c r="N57" s="1">
        <f t="shared" si="15"/>
        <v>23.864666666666668</v>
      </c>
      <c r="O57" s="1">
        <v>2.44</v>
      </c>
      <c r="P57" s="1">
        <f t="shared" si="0"/>
        <v>74.400000000000006</v>
      </c>
      <c r="Q57" s="1"/>
      <c r="R57" s="1"/>
      <c r="S57" s="1">
        <f t="shared" si="1"/>
        <v>44.64</v>
      </c>
      <c r="T57" s="1">
        <v>92</v>
      </c>
      <c r="U57" s="1">
        <f t="shared" si="2"/>
        <v>9.1999999999999993</v>
      </c>
      <c r="V57" s="17"/>
      <c r="W57" s="29">
        <v>0</v>
      </c>
      <c r="X57" s="28" t="s">
        <v>363</v>
      </c>
      <c r="Y57" s="1"/>
      <c r="Z57" s="8"/>
      <c r="AA57" s="8"/>
      <c r="AB57" s="8">
        <f t="shared" si="3"/>
        <v>0</v>
      </c>
      <c r="AC57" s="1"/>
      <c r="AD57" s="1"/>
      <c r="AE57" s="1"/>
      <c r="AF57" s="1"/>
      <c r="AG57" s="1">
        <f t="shared" si="4"/>
        <v>0</v>
      </c>
      <c r="AH57" s="1" t="s">
        <v>364</v>
      </c>
      <c r="AI57" s="1" t="s">
        <v>364</v>
      </c>
      <c r="AJ57" s="1">
        <v>2.4</v>
      </c>
      <c r="AK57" s="1"/>
      <c r="AL57" s="1"/>
      <c r="AM57" s="1" t="s">
        <v>301</v>
      </c>
      <c r="AN57" s="1">
        <v>0.05</v>
      </c>
      <c r="AO57" s="1">
        <f t="shared" si="5"/>
        <v>2.4499999999999997</v>
      </c>
      <c r="AP57" s="1" t="s">
        <v>365</v>
      </c>
      <c r="AQ57" s="1">
        <v>1</v>
      </c>
      <c r="AR57" s="1"/>
      <c r="AS57" s="1" t="s">
        <v>366</v>
      </c>
      <c r="AT57" s="1">
        <v>2.1</v>
      </c>
      <c r="AU57" s="1" t="s">
        <v>65</v>
      </c>
      <c r="AV57" s="1">
        <v>0.1</v>
      </c>
      <c r="AW57" s="1">
        <f t="shared" si="6"/>
        <v>3.2</v>
      </c>
      <c r="AX57" s="1">
        <f t="shared" si="7"/>
        <v>77.704666666666668</v>
      </c>
      <c r="AY57" s="1">
        <f t="shared" si="8"/>
        <v>5.65</v>
      </c>
      <c r="AZ57" s="1">
        <f t="shared" si="9"/>
        <v>83.354666666666674</v>
      </c>
      <c r="BA57" s="1">
        <f t="shared" si="13"/>
        <v>45</v>
      </c>
      <c r="BB57" s="1">
        <f t="shared" si="14"/>
        <v>25</v>
      </c>
      <c r="BC57" s="16"/>
      <c r="BD57" s="16"/>
      <c r="BE57" s="16"/>
      <c r="BF57" s="16"/>
      <c r="BG57" s="16"/>
      <c r="BH57" s="16"/>
      <c r="BI57" s="16"/>
      <c r="BJ57" s="16"/>
    </row>
    <row r="58" spans="1:62" ht="14" x14ac:dyDescent="0.25">
      <c r="A58" s="1" t="s">
        <v>292</v>
      </c>
      <c r="B58" s="1" t="s">
        <v>367</v>
      </c>
      <c r="C58" s="1" t="s">
        <v>368</v>
      </c>
      <c r="D58" s="32">
        <v>60.5277777777778</v>
      </c>
      <c r="E58" s="1" t="s">
        <v>76</v>
      </c>
      <c r="F58" s="1">
        <v>10</v>
      </c>
      <c r="G58" s="1" t="s">
        <v>76</v>
      </c>
      <c r="H58" s="1">
        <v>8</v>
      </c>
      <c r="I58" s="8">
        <v>7.5</v>
      </c>
      <c r="J58" s="8"/>
      <c r="K58" s="1"/>
      <c r="L58" s="1"/>
      <c r="M58" s="1"/>
      <c r="N58" s="1">
        <f t="shared" si="15"/>
        <v>25.808333333333341</v>
      </c>
      <c r="O58" s="1">
        <v>2.4129999999999998</v>
      </c>
      <c r="P58" s="1">
        <f t="shared" si="0"/>
        <v>74.13</v>
      </c>
      <c r="Q58" s="1"/>
      <c r="R58" s="1"/>
      <c r="S58" s="1">
        <f t="shared" si="1"/>
        <v>44.477999999999994</v>
      </c>
      <c r="T58" s="1">
        <v>77</v>
      </c>
      <c r="U58" s="1">
        <f t="shared" si="2"/>
        <v>7.7</v>
      </c>
      <c r="V58" s="1"/>
      <c r="W58" s="1"/>
      <c r="X58" s="1"/>
      <c r="Y58" s="1"/>
      <c r="Z58" s="8"/>
      <c r="AA58" s="8"/>
      <c r="AB58" s="8">
        <f t="shared" si="3"/>
        <v>0</v>
      </c>
      <c r="AC58" s="1" t="s">
        <v>79</v>
      </c>
      <c r="AD58" s="1">
        <v>0.15</v>
      </c>
      <c r="AE58" s="1"/>
      <c r="AF58" s="1"/>
      <c r="AG58" s="1">
        <f t="shared" si="4"/>
        <v>0.15</v>
      </c>
      <c r="AH58" s="1" t="s">
        <v>369</v>
      </c>
      <c r="AI58" s="1" t="s">
        <v>369</v>
      </c>
      <c r="AJ58" s="1">
        <v>2.4</v>
      </c>
      <c r="AK58" s="1"/>
      <c r="AL58" s="1"/>
      <c r="AM58" s="1" t="s">
        <v>301</v>
      </c>
      <c r="AN58" s="1">
        <v>0.05</v>
      </c>
      <c r="AO58" s="1">
        <f t="shared" si="5"/>
        <v>2.4499999999999997</v>
      </c>
      <c r="AP58" s="1"/>
      <c r="AQ58" s="1"/>
      <c r="AR58" s="1"/>
      <c r="AS58" s="1"/>
      <c r="AT58" s="1"/>
      <c r="AU58" s="1" t="s">
        <v>65</v>
      </c>
      <c r="AV58" s="1">
        <v>0.1</v>
      </c>
      <c r="AW58" s="1">
        <f t="shared" si="6"/>
        <v>0.1</v>
      </c>
      <c r="AX58" s="1">
        <f t="shared" si="7"/>
        <v>77.986333333333334</v>
      </c>
      <c r="AY58" s="1">
        <f t="shared" si="8"/>
        <v>2.6999999999999997</v>
      </c>
      <c r="AZ58" s="1">
        <f t="shared" si="9"/>
        <v>80.686333333333337</v>
      </c>
      <c r="BA58" s="1">
        <f t="shared" si="13"/>
        <v>47</v>
      </c>
      <c r="BB58" s="1">
        <f t="shared" si="14"/>
        <v>33</v>
      </c>
      <c r="BC58" s="16"/>
      <c r="BD58" s="16"/>
      <c r="BE58" s="16"/>
      <c r="BF58" s="16"/>
      <c r="BG58" s="16"/>
      <c r="BH58" s="16"/>
      <c r="BI58" s="16"/>
      <c r="BJ58" s="16"/>
    </row>
    <row r="59" spans="1:62" ht="14" x14ac:dyDescent="0.25">
      <c r="A59" s="1" t="s">
        <v>292</v>
      </c>
      <c r="B59" s="1" t="s">
        <v>370</v>
      </c>
      <c r="C59" s="1" t="s">
        <v>371</v>
      </c>
      <c r="D59" s="32">
        <v>60.964444444444403</v>
      </c>
      <c r="E59" s="1" t="s">
        <v>76</v>
      </c>
      <c r="F59" s="1">
        <v>10</v>
      </c>
      <c r="G59" s="1" t="s">
        <v>76</v>
      </c>
      <c r="H59" s="1">
        <v>7</v>
      </c>
      <c r="I59" s="8">
        <v>2.0249999999999999</v>
      </c>
      <c r="J59" s="8"/>
      <c r="K59" s="1"/>
      <c r="L59" s="1"/>
      <c r="M59" s="1"/>
      <c r="N59" s="1">
        <f t="shared" si="15"/>
        <v>23.996833333333324</v>
      </c>
      <c r="O59" s="1">
        <v>2.6349999999999998</v>
      </c>
      <c r="P59" s="1">
        <f t="shared" si="0"/>
        <v>76.349999999999994</v>
      </c>
      <c r="Q59" s="1"/>
      <c r="R59" s="1"/>
      <c r="S59" s="1">
        <f t="shared" si="1"/>
        <v>45.809999999999995</v>
      </c>
      <c r="T59" s="1">
        <v>70</v>
      </c>
      <c r="U59" s="1">
        <f t="shared" si="2"/>
        <v>7</v>
      </c>
      <c r="V59" s="1"/>
      <c r="W59" s="1"/>
      <c r="X59" s="1"/>
      <c r="Y59" s="1"/>
      <c r="Z59" s="8"/>
      <c r="AA59" s="8"/>
      <c r="AB59" s="8">
        <f t="shared" si="3"/>
        <v>0</v>
      </c>
      <c r="AC59" s="1"/>
      <c r="AD59" s="1"/>
      <c r="AE59" s="1"/>
      <c r="AF59" s="1"/>
      <c r="AG59" s="1">
        <f t="shared" si="4"/>
        <v>0</v>
      </c>
      <c r="AH59" s="1"/>
      <c r="AI59" s="1"/>
      <c r="AJ59" s="1"/>
      <c r="AK59" s="1"/>
      <c r="AL59" s="1"/>
      <c r="AM59" s="1" t="s">
        <v>301</v>
      </c>
      <c r="AN59" s="1">
        <v>0.05</v>
      </c>
      <c r="AO59" s="1">
        <f t="shared" si="5"/>
        <v>0.05</v>
      </c>
      <c r="AP59" s="1"/>
      <c r="AQ59" s="1"/>
      <c r="AR59" s="1"/>
      <c r="AS59" s="1"/>
      <c r="AT59" s="1"/>
      <c r="AU59" s="1" t="s">
        <v>65</v>
      </c>
      <c r="AV59" s="1">
        <v>0.1</v>
      </c>
      <c r="AW59" s="1">
        <f t="shared" si="6"/>
        <v>0.1</v>
      </c>
      <c r="AX59" s="1">
        <f t="shared" si="7"/>
        <v>76.806833333333316</v>
      </c>
      <c r="AY59" s="1">
        <f t="shared" si="8"/>
        <v>0.15000000000000002</v>
      </c>
      <c r="AZ59" s="1">
        <f t="shared" si="9"/>
        <v>76.956833333333321</v>
      </c>
      <c r="BA59" s="1">
        <f t="shared" si="13"/>
        <v>36</v>
      </c>
      <c r="BB59" s="1">
        <f t="shared" si="14"/>
        <v>46</v>
      </c>
      <c r="BC59" s="16"/>
      <c r="BD59" s="16"/>
      <c r="BE59" s="16"/>
      <c r="BF59" s="16"/>
      <c r="BG59" s="16"/>
      <c r="BH59" s="16"/>
      <c r="BI59" s="16"/>
      <c r="BJ59" s="16"/>
    </row>
    <row r="60" spans="1:62" ht="14" x14ac:dyDescent="0.25">
      <c r="A60" s="1" t="s">
        <v>292</v>
      </c>
      <c r="B60" s="1" t="s">
        <v>372</v>
      </c>
      <c r="C60" s="1" t="s">
        <v>373</v>
      </c>
      <c r="D60" s="32">
        <v>59.53</v>
      </c>
      <c r="E60" s="1" t="s">
        <v>76</v>
      </c>
      <c r="F60" s="1">
        <v>10</v>
      </c>
      <c r="G60" s="1" t="s">
        <v>76</v>
      </c>
      <c r="H60" s="1">
        <v>8</v>
      </c>
      <c r="I60" s="8">
        <v>4.95</v>
      </c>
      <c r="J60" s="8"/>
      <c r="K60" s="1"/>
      <c r="L60" s="1"/>
      <c r="M60" s="1"/>
      <c r="N60" s="1">
        <f t="shared" si="15"/>
        <v>24.744</v>
      </c>
      <c r="O60" s="1">
        <v>2.609</v>
      </c>
      <c r="P60" s="1">
        <f t="shared" si="0"/>
        <v>76.09</v>
      </c>
      <c r="Q60" s="1"/>
      <c r="R60" s="1"/>
      <c r="S60" s="1">
        <f t="shared" si="1"/>
        <v>45.654000000000003</v>
      </c>
      <c r="T60" s="1">
        <v>85.5</v>
      </c>
      <c r="U60" s="1">
        <f t="shared" si="2"/>
        <v>8.5500000000000007</v>
      </c>
      <c r="V60" s="1"/>
      <c r="W60" s="16"/>
      <c r="X60" s="1"/>
      <c r="Y60" s="1"/>
      <c r="Z60" s="8"/>
      <c r="AA60" s="8"/>
      <c r="AB60" s="8">
        <f t="shared" si="3"/>
        <v>0</v>
      </c>
      <c r="AC60" s="1"/>
      <c r="AD60" s="1"/>
      <c r="AE60" s="1"/>
      <c r="AF60" s="1"/>
      <c r="AG60" s="1">
        <f t="shared" si="4"/>
        <v>0</v>
      </c>
      <c r="AH60" s="1"/>
      <c r="AI60" s="1"/>
      <c r="AJ60" s="1"/>
      <c r="AK60" s="1"/>
      <c r="AL60" s="1"/>
      <c r="AM60" s="1" t="s">
        <v>301</v>
      </c>
      <c r="AN60" s="1">
        <v>0.05</v>
      </c>
      <c r="AO60" s="1">
        <f t="shared" si="5"/>
        <v>0.05</v>
      </c>
      <c r="AP60" s="1"/>
      <c r="AQ60" s="1"/>
      <c r="AR60" s="1"/>
      <c r="AS60" s="1"/>
      <c r="AT60" s="1"/>
      <c r="AU60" s="1" t="s">
        <v>65</v>
      </c>
      <c r="AV60" s="1">
        <v>0.1</v>
      </c>
      <c r="AW60" s="1">
        <f t="shared" si="6"/>
        <v>0.1</v>
      </c>
      <c r="AX60" s="1">
        <f t="shared" si="7"/>
        <v>78.947999999999993</v>
      </c>
      <c r="AY60" s="1">
        <f t="shared" si="8"/>
        <v>0.15000000000000002</v>
      </c>
      <c r="AZ60" s="1">
        <f t="shared" si="9"/>
        <v>79.097999999999999</v>
      </c>
      <c r="BA60" s="1">
        <f t="shared" si="13"/>
        <v>37</v>
      </c>
      <c r="BB60" s="1">
        <f t="shared" si="14"/>
        <v>37</v>
      </c>
      <c r="BC60" s="16"/>
      <c r="BD60" s="16"/>
      <c r="BE60" s="16"/>
      <c r="BF60" s="16"/>
      <c r="BG60" s="16"/>
      <c r="BH60" s="16"/>
      <c r="BI60" s="16"/>
      <c r="BJ60" s="16"/>
    </row>
    <row r="61" spans="1:62" ht="14" x14ac:dyDescent="0.25">
      <c r="A61" s="1" t="s">
        <v>292</v>
      </c>
      <c r="B61" s="1" t="s">
        <v>374</v>
      </c>
      <c r="C61" s="1" t="s">
        <v>375</v>
      </c>
      <c r="D61" s="32">
        <v>59.837777777777802</v>
      </c>
      <c r="E61" s="1" t="s">
        <v>76</v>
      </c>
      <c r="F61" s="1">
        <v>10</v>
      </c>
      <c r="G61" s="1" t="s">
        <v>63</v>
      </c>
      <c r="H61" s="1">
        <v>9</v>
      </c>
      <c r="I61" s="8">
        <v>1.65</v>
      </c>
      <c r="J61" s="8"/>
      <c r="K61" s="1"/>
      <c r="L61" s="1"/>
      <c r="M61" s="1"/>
      <c r="N61" s="1">
        <f t="shared" si="15"/>
        <v>24.146333333333342</v>
      </c>
      <c r="O61" s="1">
        <v>2.472</v>
      </c>
      <c r="P61" s="1">
        <f t="shared" si="0"/>
        <v>74.72</v>
      </c>
      <c r="Q61" s="1"/>
      <c r="R61" s="1"/>
      <c r="S61" s="1">
        <f t="shared" si="1"/>
        <v>44.832000000000001</v>
      </c>
      <c r="T61" s="1">
        <v>87</v>
      </c>
      <c r="U61" s="1">
        <f t="shared" si="2"/>
        <v>8.6999999999999993</v>
      </c>
      <c r="V61" s="1"/>
      <c r="W61" s="1"/>
      <c r="X61" s="1"/>
      <c r="Y61" s="1"/>
      <c r="Z61" s="8"/>
      <c r="AA61" s="8"/>
      <c r="AB61" s="8">
        <f t="shared" si="3"/>
        <v>0</v>
      </c>
      <c r="AC61" s="1"/>
      <c r="AD61" s="1"/>
      <c r="AE61" s="1"/>
      <c r="AF61" s="1"/>
      <c r="AG61" s="1">
        <f t="shared" si="4"/>
        <v>0</v>
      </c>
      <c r="AH61" s="1"/>
      <c r="AI61" s="1"/>
      <c r="AJ61" s="1"/>
      <c r="AK61" s="1"/>
      <c r="AL61" s="1"/>
      <c r="AM61" s="1" t="s">
        <v>301</v>
      </c>
      <c r="AN61" s="1">
        <v>0.05</v>
      </c>
      <c r="AO61" s="1">
        <f t="shared" si="5"/>
        <v>0.05</v>
      </c>
      <c r="AP61" s="1"/>
      <c r="AQ61" s="1"/>
      <c r="AR61" s="1"/>
      <c r="AS61" s="1"/>
      <c r="AT61" s="1"/>
      <c r="AU61" s="1" t="s">
        <v>65</v>
      </c>
      <c r="AV61" s="1">
        <v>0.1</v>
      </c>
      <c r="AW61" s="1">
        <f t="shared" si="6"/>
        <v>0.1</v>
      </c>
      <c r="AX61" s="1">
        <f t="shared" si="7"/>
        <v>77.678333333333342</v>
      </c>
      <c r="AY61" s="1">
        <f t="shared" si="8"/>
        <v>0.15000000000000002</v>
      </c>
      <c r="AZ61" s="1">
        <f t="shared" si="9"/>
        <v>77.828333333333347</v>
      </c>
      <c r="BA61" s="1">
        <f t="shared" si="13"/>
        <v>44</v>
      </c>
      <c r="BB61" s="1">
        <f t="shared" si="14"/>
        <v>40</v>
      </c>
      <c r="BC61" s="16"/>
      <c r="BD61" s="16"/>
      <c r="BE61" s="16"/>
      <c r="BF61" s="16"/>
      <c r="BG61" s="16"/>
      <c r="BH61" s="16"/>
      <c r="BI61" s="16"/>
      <c r="BJ61" s="16"/>
    </row>
    <row r="62" spans="1:62" ht="14" x14ac:dyDescent="0.25">
      <c r="A62" s="1" t="s">
        <v>292</v>
      </c>
      <c r="B62" s="1" t="s">
        <v>376</v>
      </c>
      <c r="C62" s="1" t="s">
        <v>377</v>
      </c>
      <c r="D62" s="32">
        <v>58.9455555555556</v>
      </c>
      <c r="E62" s="1" t="s">
        <v>76</v>
      </c>
      <c r="F62" s="1">
        <v>10</v>
      </c>
      <c r="G62" s="1" t="s">
        <v>76</v>
      </c>
      <c r="H62" s="1">
        <v>8</v>
      </c>
      <c r="I62" s="8">
        <v>0</v>
      </c>
      <c r="J62" s="8"/>
      <c r="K62" s="1"/>
      <c r="L62" s="1"/>
      <c r="M62" s="1"/>
      <c r="N62" s="1">
        <f t="shared" si="15"/>
        <v>23.08366666666668</v>
      </c>
      <c r="O62" s="1">
        <v>2.3780000000000001</v>
      </c>
      <c r="P62" s="1">
        <f t="shared" si="0"/>
        <v>73.78</v>
      </c>
      <c r="Q62" s="1"/>
      <c r="R62" s="1"/>
      <c r="S62" s="1">
        <f t="shared" si="1"/>
        <v>44.268000000000001</v>
      </c>
      <c r="T62" s="1">
        <v>75</v>
      </c>
      <c r="U62" s="1">
        <f t="shared" si="2"/>
        <v>7.5</v>
      </c>
      <c r="V62" s="16"/>
      <c r="W62" s="16"/>
      <c r="X62" s="1"/>
      <c r="Y62" s="1"/>
      <c r="Z62" s="8"/>
      <c r="AA62" s="8"/>
      <c r="AB62" s="8">
        <f t="shared" si="3"/>
        <v>0</v>
      </c>
      <c r="AC62" s="1"/>
      <c r="AD62" s="1"/>
      <c r="AE62" s="1"/>
      <c r="AF62" s="1"/>
      <c r="AG62" s="1">
        <f t="shared" si="4"/>
        <v>0</v>
      </c>
      <c r="AH62" s="16"/>
      <c r="AI62" s="16"/>
      <c r="AJ62" s="1"/>
      <c r="AK62" s="16"/>
      <c r="AL62" s="1"/>
      <c r="AM62" s="1" t="s">
        <v>301</v>
      </c>
      <c r="AN62" s="1">
        <v>0.05</v>
      </c>
      <c r="AO62" s="1">
        <f t="shared" si="5"/>
        <v>0.05</v>
      </c>
      <c r="AP62" s="1"/>
      <c r="AQ62" s="1"/>
      <c r="AR62" s="1"/>
      <c r="AS62" s="1"/>
      <c r="AT62" s="1"/>
      <c r="AU62" s="1" t="s">
        <v>65</v>
      </c>
      <c r="AV62" s="1">
        <v>0.1</v>
      </c>
      <c r="AW62" s="1">
        <f t="shared" si="6"/>
        <v>0.1</v>
      </c>
      <c r="AX62" s="1">
        <f t="shared" si="7"/>
        <v>74.851666666666688</v>
      </c>
      <c r="AY62" s="1">
        <f t="shared" si="8"/>
        <v>0.15000000000000002</v>
      </c>
      <c r="AZ62" s="1">
        <f t="shared" si="9"/>
        <v>75.001666666666694</v>
      </c>
      <c r="BA62" s="1">
        <f t="shared" si="13"/>
        <v>48</v>
      </c>
      <c r="BB62" s="1">
        <f t="shared" si="14"/>
        <v>56</v>
      </c>
      <c r="BC62" s="16"/>
      <c r="BD62" s="16"/>
      <c r="BE62" s="16"/>
      <c r="BF62" s="16"/>
      <c r="BG62" s="16"/>
      <c r="BH62" s="16"/>
      <c r="BI62" s="16"/>
      <c r="BJ62" s="16"/>
    </row>
    <row r="63" spans="1:62" ht="14" x14ac:dyDescent="0.25">
      <c r="A63" s="1" t="s">
        <v>292</v>
      </c>
      <c r="B63" s="1" t="s">
        <v>378</v>
      </c>
      <c r="C63" s="1" t="s">
        <v>379</v>
      </c>
      <c r="D63" s="32">
        <v>61.162222222222198</v>
      </c>
      <c r="E63" s="1" t="s">
        <v>76</v>
      </c>
      <c r="F63" s="1">
        <v>10</v>
      </c>
      <c r="G63" s="1" t="s">
        <v>64</v>
      </c>
      <c r="H63" s="1">
        <v>7</v>
      </c>
      <c r="I63" s="8">
        <v>0</v>
      </c>
      <c r="J63" s="8"/>
      <c r="K63" s="1"/>
      <c r="L63" s="1"/>
      <c r="M63" s="1"/>
      <c r="N63" s="1">
        <f t="shared" si="15"/>
        <v>23.448666666666657</v>
      </c>
      <c r="O63" s="1">
        <v>2.859</v>
      </c>
      <c r="P63" s="1">
        <f t="shared" si="0"/>
        <v>78.59</v>
      </c>
      <c r="Q63" s="1"/>
      <c r="R63" s="1"/>
      <c r="S63" s="1">
        <f t="shared" si="1"/>
        <v>47.154000000000003</v>
      </c>
      <c r="T63" s="1">
        <v>80</v>
      </c>
      <c r="U63" s="1">
        <f t="shared" si="2"/>
        <v>8</v>
      </c>
      <c r="V63" s="1"/>
      <c r="W63" s="1"/>
      <c r="X63" s="1"/>
      <c r="Y63" s="1"/>
      <c r="Z63" s="8"/>
      <c r="AA63" s="8"/>
      <c r="AB63" s="8">
        <f t="shared" si="3"/>
        <v>0</v>
      </c>
      <c r="AC63" s="1"/>
      <c r="AD63" s="1"/>
      <c r="AE63" s="1"/>
      <c r="AF63" s="1"/>
      <c r="AG63" s="1">
        <f t="shared" si="4"/>
        <v>0</v>
      </c>
      <c r="AH63" s="1"/>
      <c r="AI63" s="1"/>
      <c r="AJ63" s="1"/>
      <c r="AK63" s="1"/>
      <c r="AL63" s="1"/>
      <c r="AM63" s="1" t="s">
        <v>301</v>
      </c>
      <c r="AN63" s="1">
        <v>0.05</v>
      </c>
      <c r="AO63" s="1">
        <f t="shared" si="5"/>
        <v>0.05</v>
      </c>
      <c r="AP63" s="1"/>
      <c r="AQ63" s="1"/>
      <c r="AR63" s="1"/>
      <c r="AS63" s="1"/>
      <c r="AT63" s="1"/>
      <c r="AU63" s="1" t="s">
        <v>65</v>
      </c>
      <c r="AV63" s="1">
        <v>0.1</v>
      </c>
      <c r="AW63" s="1">
        <f t="shared" si="6"/>
        <v>0.1</v>
      </c>
      <c r="AX63" s="1">
        <f t="shared" si="7"/>
        <v>78.602666666666664</v>
      </c>
      <c r="AY63" s="1">
        <f t="shared" si="8"/>
        <v>0.15000000000000002</v>
      </c>
      <c r="AZ63" s="1">
        <f t="shared" si="9"/>
        <v>78.75266666666667</v>
      </c>
      <c r="BA63" s="1">
        <f t="shared" si="13"/>
        <v>28</v>
      </c>
      <c r="BB63" s="1">
        <f t="shared" si="14"/>
        <v>38</v>
      </c>
      <c r="BC63" s="16"/>
      <c r="BD63" s="16"/>
      <c r="BE63" s="16"/>
      <c r="BF63" s="16"/>
      <c r="BG63" s="16"/>
      <c r="BH63" s="16"/>
      <c r="BI63" s="16"/>
      <c r="BJ63" s="16"/>
    </row>
    <row r="64" spans="1:62" ht="14" x14ac:dyDescent="0.25">
      <c r="A64" s="1" t="s">
        <v>292</v>
      </c>
      <c r="B64" s="1" t="s">
        <v>380</v>
      </c>
      <c r="C64" s="1" t="s">
        <v>381</v>
      </c>
      <c r="D64" s="32">
        <v>60.341111111111097</v>
      </c>
      <c r="E64" s="1" t="s">
        <v>76</v>
      </c>
      <c r="F64" s="1">
        <v>10</v>
      </c>
      <c r="G64" s="1" t="s">
        <v>64</v>
      </c>
      <c r="H64" s="1">
        <v>7</v>
      </c>
      <c r="I64" s="8">
        <v>6.9749999999999996</v>
      </c>
      <c r="J64" s="8" t="s">
        <v>348</v>
      </c>
      <c r="K64" s="1">
        <v>0.5</v>
      </c>
      <c r="L64" s="1"/>
      <c r="M64" s="1"/>
      <c r="N64" s="1">
        <f t="shared" si="15"/>
        <v>25.444833333333328</v>
      </c>
      <c r="O64" s="1">
        <v>1.647</v>
      </c>
      <c r="P64" s="1">
        <f t="shared" si="0"/>
        <v>66.47</v>
      </c>
      <c r="Q64" s="1"/>
      <c r="R64" s="1"/>
      <c r="S64" s="1">
        <f t="shared" si="1"/>
        <v>39.881999999999998</v>
      </c>
      <c r="T64" s="1">
        <v>95</v>
      </c>
      <c r="U64" s="1">
        <f t="shared" si="2"/>
        <v>9.5</v>
      </c>
      <c r="V64" s="1"/>
      <c r="W64" s="1"/>
      <c r="X64" s="1"/>
      <c r="Y64" s="1"/>
      <c r="Z64" s="8"/>
      <c r="AA64" s="8"/>
      <c r="AB64" s="8">
        <f t="shared" si="3"/>
        <v>0</v>
      </c>
      <c r="AC64" s="1"/>
      <c r="AD64" s="1"/>
      <c r="AE64" s="1"/>
      <c r="AF64" s="1"/>
      <c r="AG64" s="1">
        <f t="shared" si="4"/>
        <v>0</v>
      </c>
      <c r="AH64" s="1" t="s">
        <v>382</v>
      </c>
      <c r="AI64" s="1" t="s">
        <v>383</v>
      </c>
      <c r="AJ64" s="1">
        <v>2.1</v>
      </c>
      <c r="AK64" s="1"/>
      <c r="AL64" s="1"/>
      <c r="AM64" s="1" t="s">
        <v>301</v>
      </c>
      <c r="AN64" s="1">
        <v>0.05</v>
      </c>
      <c r="AO64" s="1">
        <f t="shared" si="5"/>
        <v>2.15</v>
      </c>
      <c r="AP64" s="1"/>
      <c r="AQ64" s="1"/>
      <c r="AR64" s="1"/>
      <c r="AS64" s="1"/>
      <c r="AT64" s="1"/>
      <c r="AU64" s="1" t="s">
        <v>65</v>
      </c>
      <c r="AV64" s="1">
        <v>0.1</v>
      </c>
      <c r="AW64" s="1">
        <f t="shared" si="6"/>
        <v>0.1</v>
      </c>
      <c r="AX64" s="1">
        <f t="shared" si="7"/>
        <v>74.826833333333326</v>
      </c>
      <c r="AY64" s="1">
        <f t="shared" si="8"/>
        <v>2.25</v>
      </c>
      <c r="AZ64" s="1">
        <f t="shared" si="9"/>
        <v>77.076833333333326</v>
      </c>
      <c r="BA64" s="1">
        <f t="shared" si="13"/>
        <v>66</v>
      </c>
      <c r="BB64" s="1">
        <f t="shared" si="14"/>
        <v>45</v>
      </c>
      <c r="BC64" s="16"/>
      <c r="BD64" s="16"/>
      <c r="BE64" s="16"/>
      <c r="BF64" s="16"/>
      <c r="BG64" s="16"/>
      <c r="BH64" s="16"/>
      <c r="BI64" s="16"/>
      <c r="BJ64" s="16"/>
    </row>
    <row r="65" spans="1:62" ht="14" x14ac:dyDescent="0.25">
      <c r="A65" s="1" t="s">
        <v>292</v>
      </c>
      <c r="B65" s="1" t="s">
        <v>384</v>
      </c>
      <c r="C65" s="1" t="s">
        <v>385</v>
      </c>
      <c r="D65" s="32">
        <v>59.976666666666702</v>
      </c>
      <c r="E65" s="1" t="s">
        <v>76</v>
      </c>
      <c r="F65" s="1">
        <v>10</v>
      </c>
      <c r="G65" s="1" t="s">
        <v>63</v>
      </c>
      <c r="H65" s="1">
        <v>9</v>
      </c>
      <c r="I65" s="8">
        <v>0</v>
      </c>
      <c r="J65" s="8"/>
      <c r="K65" s="1"/>
      <c r="L65" s="1"/>
      <c r="M65" s="1"/>
      <c r="N65" s="1">
        <f t="shared" si="15"/>
        <v>23.693000000000008</v>
      </c>
      <c r="O65" s="1">
        <v>1.8720000000000001</v>
      </c>
      <c r="P65" s="1">
        <f t="shared" si="0"/>
        <v>68.72</v>
      </c>
      <c r="Q65" s="1"/>
      <c r="R65" s="1"/>
      <c r="S65" s="1">
        <f t="shared" si="1"/>
        <v>41.231999999999999</v>
      </c>
      <c r="T65" s="1">
        <v>82.5</v>
      </c>
      <c r="U65" s="1">
        <f t="shared" si="2"/>
        <v>8.25</v>
      </c>
      <c r="V65" s="1" t="s">
        <v>386</v>
      </c>
      <c r="W65" s="1">
        <v>1</v>
      </c>
      <c r="X65" s="1"/>
      <c r="Y65" s="1"/>
      <c r="Z65" s="8"/>
      <c r="AA65" s="8"/>
      <c r="AB65" s="8">
        <f t="shared" si="3"/>
        <v>1</v>
      </c>
      <c r="AC65" s="1"/>
      <c r="AD65" s="1"/>
      <c r="AE65" s="1"/>
      <c r="AF65" s="1"/>
      <c r="AG65" s="1">
        <f t="shared" si="4"/>
        <v>0</v>
      </c>
      <c r="AH65" s="1" t="s">
        <v>387</v>
      </c>
      <c r="AI65" s="1" t="s">
        <v>387</v>
      </c>
      <c r="AJ65" s="1">
        <v>3.2</v>
      </c>
      <c r="AK65" s="1"/>
      <c r="AL65" s="1"/>
      <c r="AM65" s="1" t="s">
        <v>301</v>
      </c>
      <c r="AN65" s="1">
        <v>0.05</v>
      </c>
      <c r="AO65" s="1">
        <f t="shared" si="5"/>
        <v>3.25</v>
      </c>
      <c r="AP65" s="1"/>
      <c r="AQ65" s="1"/>
      <c r="AR65" s="1"/>
      <c r="AS65" s="1"/>
      <c r="AT65" s="1"/>
      <c r="AU65" s="1" t="s">
        <v>65</v>
      </c>
      <c r="AV65" s="1">
        <v>0.1</v>
      </c>
      <c r="AW65" s="1">
        <f t="shared" si="6"/>
        <v>0.1</v>
      </c>
      <c r="AX65" s="1">
        <f t="shared" si="7"/>
        <v>73.175000000000011</v>
      </c>
      <c r="AY65" s="1">
        <f t="shared" si="8"/>
        <v>4.3499999999999996</v>
      </c>
      <c r="AZ65" s="1">
        <f t="shared" si="9"/>
        <v>77.525000000000006</v>
      </c>
      <c r="BA65" s="1">
        <f t="shared" si="13"/>
        <v>61</v>
      </c>
      <c r="BB65" s="1">
        <f t="shared" si="14"/>
        <v>42</v>
      </c>
      <c r="BC65" s="16"/>
      <c r="BD65" s="16"/>
      <c r="BE65" s="16"/>
      <c r="BF65" s="16"/>
      <c r="BG65" s="16"/>
      <c r="BH65" s="16"/>
      <c r="BI65" s="16"/>
      <c r="BJ65" s="16"/>
    </row>
    <row r="66" spans="1:62" ht="14" x14ac:dyDescent="0.25">
      <c r="A66" s="1" t="s">
        <v>292</v>
      </c>
      <c r="B66" s="1" t="s">
        <v>388</v>
      </c>
      <c r="C66" s="1" t="s">
        <v>389</v>
      </c>
      <c r="D66" s="32">
        <v>56.687777777777796</v>
      </c>
      <c r="E66" s="1" t="s">
        <v>76</v>
      </c>
      <c r="F66" s="1">
        <v>10</v>
      </c>
      <c r="G66" s="1" t="s">
        <v>63</v>
      </c>
      <c r="H66" s="1">
        <v>9</v>
      </c>
      <c r="I66" s="8">
        <v>0</v>
      </c>
      <c r="J66" s="8"/>
      <c r="K66" s="1"/>
      <c r="L66" s="1"/>
      <c r="M66" s="1"/>
      <c r="N66" s="1">
        <f t="shared" si="15"/>
        <v>22.706333333333337</v>
      </c>
      <c r="O66" s="1">
        <v>2.1280000000000001</v>
      </c>
      <c r="P66" s="1">
        <f t="shared" si="0"/>
        <v>71.28</v>
      </c>
      <c r="Q66" s="1"/>
      <c r="R66" s="1"/>
      <c r="S66" s="1">
        <f t="shared" si="1"/>
        <v>42.768000000000001</v>
      </c>
      <c r="T66" s="1">
        <v>87</v>
      </c>
      <c r="U66" s="1">
        <f t="shared" si="2"/>
        <v>8.6999999999999993</v>
      </c>
      <c r="V66" s="1"/>
      <c r="W66" s="16"/>
      <c r="X66" s="1"/>
      <c r="Y66" s="1"/>
      <c r="Z66" s="8"/>
      <c r="AA66" s="8"/>
      <c r="AB66" s="8">
        <f t="shared" si="3"/>
        <v>0</v>
      </c>
      <c r="AC66" s="1"/>
      <c r="AD66" s="1"/>
      <c r="AE66" s="1"/>
      <c r="AF66" s="1"/>
      <c r="AG66" s="1">
        <f t="shared" si="4"/>
        <v>0</v>
      </c>
      <c r="AH66" s="1"/>
      <c r="AI66" s="1"/>
      <c r="AJ66" s="1"/>
      <c r="AK66" s="1"/>
      <c r="AL66" s="1"/>
      <c r="AM66" s="1" t="s">
        <v>301</v>
      </c>
      <c r="AN66" s="1">
        <v>0.05</v>
      </c>
      <c r="AO66" s="1">
        <f t="shared" si="5"/>
        <v>0.05</v>
      </c>
      <c r="AP66" s="1"/>
      <c r="AQ66" s="1"/>
      <c r="AR66" s="1"/>
      <c r="AS66" s="1"/>
      <c r="AT66" s="1"/>
      <c r="AU66" s="1" t="s">
        <v>65</v>
      </c>
      <c r="AV66" s="1">
        <v>0.1</v>
      </c>
      <c r="AW66" s="1">
        <f t="shared" si="6"/>
        <v>0.1</v>
      </c>
      <c r="AX66" s="1">
        <f t="shared" si="7"/>
        <v>74.174333333333337</v>
      </c>
      <c r="AY66" s="1">
        <f t="shared" si="8"/>
        <v>0.15000000000000002</v>
      </c>
      <c r="AZ66" s="1">
        <f t="shared" si="9"/>
        <v>74.324333333333342</v>
      </c>
      <c r="BA66" s="1">
        <f t="shared" si="13"/>
        <v>51</v>
      </c>
      <c r="BB66" s="1">
        <f t="shared" si="14"/>
        <v>58</v>
      </c>
      <c r="BC66" s="16"/>
      <c r="BD66" s="16"/>
      <c r="BE66" s="16"/>
      <c r="BF66" s="16"/>
      <c r="BG66" s="16"/>
      <c r="BH66" s="16"/>
      <c r="BI66" s="16"/>
      <c r="BJ66" s="16"/>
    </row>
    <row r="67" spans="1:62" ht="14" x14ac:dyDescent="0.25">
      <c r="A67" s="1" t="s">
        <v>292</v>
      </c>
      <c r="B67" s="1" t="s">
        <v>390</v>
      </c>
      <c r="C67" s="1" t="s">
        <v>391</v>
      </c>
      <c r="D67" s="32">
        <v>59.047777777777803</v>
      </c>
      <c r="E67" s="1" t="s">
        <v>76</v>
      </c>
      <c r="F67" s="1">
        <v>10</v>
      </c>
      <c r="G67" s="1" t="s">
        <v>64</v>
      </c>
      <c r="H67" s="1">
        <v>7</v>
      </c>
      <c r="I67" s="8">
        <v>0</v>
      </c>
      <c r="J67" s="8"/>
      <c r="K67" s="1"/>
      <c r="L67" s="1"/>
      <c r="M67" s="1"/>
      <c r="N67" s="1">
        <f t="shared" si="15"/>
        <v>22.814333333333341</v>
      </c>
      <c r="O67" s="1">
        <v>2.4249999999999998</v>
      </c>
      <c r="P67" s="1">
        <f t="shared" si="0"/>
        <v>74.25</v>
      </c>
      <c r="Q67" s="1"/>
      <c r="R67" s="1"/>
      <c r="S67" s="1">
        <f t="shared" si="1"/>
        <v>44.55</v>
      </c>
      <c r="T67" s="1">
        <v>82.5</v>
      </c>
      <c r="U67" s="1">
        <f t="shared" si="2"/>
        <v>8.25</v>
      </c>
      <c r="V67" s="1"/>
      <c r="W67" s="1"/>
      <c r="X67" s="1"/>
      <c r="Y67" s="1"/>
      <c r="Z67" s="8"/>
      <c r="AA67" s="8"/>
      <c r="AB67" s="8">
        <f t="shared" si="3"/>
        <v>0</v>
      </c>
      <c r="AC67" s="1"/>
      <c r="AD67" s="1"/>
      <c r="AE67" s="1"/>
      <c r="AF67" s="1"/>
      <c r="AG67" s="1">
        <f t="shared" si="4"/>
        <v>0</v>
      </c>
      <c r="AH67" s="1"/>
      <c r="AI67" s="1"/>
      <c r="AJ67" s="1"/>
      <c r="AK67" s="1"/>
      <c r="AL67" s="1"/>
      <c r="AM67" s="1" t="s">
        <v>301</v>
      </c>
      <c r="AN67" s="1">
        <v>0.05</v>
      </c>
      <c r="AO67" s="1">
        <f t="shared" si="5"/>
        <v>0.05</v>
      </c>
      <c r="AP67" s="1"/>
      <c r="AQ67" s="1"/>
      <c r="AR67" s="1"/>
      <c r="AS67" s="1"/>
      <c r="AT67" s="1"/>
      <c r="AU67" s="1" t="s">
        <v>65</v>
      </c>
      <c r="AV67" s="1">
        <v>0.1</v>
      </c>
      <c r="AW67" s="1">
        <f t="shared" si="6"/>
        <v>0.1</v>
      </c>
      <c r="AX67" s="1">
        <f t="shared" si="7"/>
        <v>75.614333333333335</v>
      </c>
      <c r="AY67" s="1">
        <f t="shared" si="8"/>
        <v>0.15000000000000002</v>
      </c>
      <c r="AZ67" s="1">
        <f t="shared" si="9"/>
        <v>75.76433333333334</v>
      </c>
      <c r="BA67" s="1">
        <f t="shared" si="13"/>
        <v>46</v>
      </c>
      <c r="BB67" s="1">
        <f t="shared" si="14"/>
        <v>53</v>
      </c>
      <c r="BC67" s="16"/>
      <c r="BD67" s="16"/>
      <c r="BE67" s="16"/>
      <c r="BF67" s="16"/>
      <c r="BG67" s="16"/>
      <c r="BH67" s="16"/>
      <c r="BI67" s="16"/>
      <c r="BJ67" s="16"/>
    </row>
    <row r="68" spans="1:62" ht="14" x14ac:dyDescent="0.25">
      <c r="A68" s="1" t="s">
        <v>292</v>
      </c>
      <c r="B68" s="1" t="s">
        <v>392</v>
      </c>
      <c r="C68" s="1" t="s">
        <v>393</v>
      </c>
      <c r="D68" s="32">
        <v>59.128888888888902</v>
      </c>
      <c r="E68" s="1" t="s">
        <v>76</v>
      </c>
      <c r="F68" s="1">
        <v>10</v>
      </c>
      <c r="G68" s="1" t="s">
        <v>64</v>
      </c>
      <c r="H68" s="1">
        <v>7</v>
      </c>
      <c r="I68" s="8">
        <v>0</v>
      </c>
      <c r="J68" s="8"/>
      <c r="K68" s="1"/>
      <c r="L68" s="1"/>
      <c r="M68" s="1"/>
      <c r="N68" s="1">
        <f t="shared" si="15"/>
        <v>22.838666666666668</v>
      </c>
      <c r="O68" s="1">
        <v>2.5939999999999999</v>
      </c>
      <c r="P68" s="1">
        <f t="shared" si="0"/>
        <v>75.94</v>
      </c>
      <c r="Q68" s="1"/>
      <c r="R68" s="1"/>
      <c r="S68" s="1">
        <f t="shared" si="1"/>
        <v>45.564</v>
      </c>
      <c r="T68" s="1">
        <v>83</v>
      </c>
      <c r="U68" s="1">
        <f t="shared" si="2"/>
        <v>8.3000000000000007</v>
      </c>
      <c r="V68" s="1"/>
      <c r="W68" s="1"/>
      <c r="X68" s="1"/>
      <c r="Y68" s="1"/>
      <c r="Z68" s="8"/>
      <c r="AA68" s="8"/>
      <c r="AB68" s="8">
        <f t="shared" si="3"/>
        <v>0</v>
      </c>
      <c r="AC68" s="1"/>
      <c r="AD68" s="1"/>
      <c r="AE68" s="1"/>
      <c r="AF68" s="1"/>
      <c r="AG68" s="1">
        <f t="shared" si="4"/>
        <v>0</v>
      </c>
      <c r="AH68" s="1"/>
      <c r="AI68" s="1"/>
      <c r="AJ68" s="1"/>
      <c r="AK68" s="1"/>
      <c r="AL68" s="1"/>
      <c r="AM68" s="1" t="s">
        <v>301</v>
      </c>
      <c r="AN68" s="1">
        <v>0.05</v>
      </c>
      <c r="AO68" s="1">
        <f t="shared" si="5"/>
        <v>0.05</v>
      </c>
      <c r="AP68" s="1"/>
      <c r="AQ68" s="1"/>
      <c r="AR68" s="1"/>
      <c r="AS68" s="1"/>
      <c r="AT68" s="1"/>
      <c r="AU68" s="1" t="s">
        <v>65</v>
      </c>
      <c r="AV68" s="1">
        <v>0.1</v>
      </c>
      <c r="AW68" s="1">
        <f t="shared" si="6"/>
        <v>0.1</v>
      </c>
      <c r="AX68" s="1">
        <f t="shared" si="7"/>
        <v>76.702666666666673</v>
      </c>
      <c r="AY68" s="1">
        <f t="shared" si="8"/>
        <v>0.15000000000000002</v>
      </c>
      <c r="AZ68" s="1">
        <f t="shared" si="9"/>
        <v>76.852666666666678</v>
      </c>
      <c r="BA68" s="1">
        <f t="shared" si="13"/>
        <v>39</v>
      </c>
      <c r="BB68" s="1">
        <f t="shared" si="14"/>
        <v>47</v>
      </c>
      <c r="BC68" s="16"/>
      <c r="BD68" s="16"/>
      <c r="BE68" s="16"/>
      <c r="BF68" s="16"/>
      <c r="BG68" s="16"/>
      <c r="BH68" s="16"/>
      <c r="BI68" s="16"/>
      <c r="BJ68" s="16"/>
    </row>
    <row r="69" spans="1:62" ht="14" x14ac:dyDescent="0.25">
      <c r="A69" s="1" t="s">
        <v>292</v>
      </c>
      <c r="B69" s="1" t="s">
        <v>394</v>
      </c>
      <c r="C69" s="1" t="s">
        <v>395</v>
      </c>
      <c r="D69" s="32">
        <v>60.44</v>
      </c>
      <c r="E69" s="1" t="s">
        <v>76</v>
      </c>
      <c r="F69" s="1">
        <v>10</v>
      </c>
      <c r="G69" s="1" t="s">
        <v>63</v>
      </c>
      <c r="H69" s="1">
        <v>9</v>
      </c>
      <c r="I69" s="8">
        <v>0</v>
      </c>
      <c r="J69" s="8"/>
      <c r="K69" s="1"/>
      <c r="L69" s="1"/>
      <c r="M69" s="1"/>
      <c r="N69" s="1">
        <f t="shared" si="15"/>
        <v>23.831999999999997</v>
      </c>
      <c r="O69" s="1">
        <v>2.544</v>
      </c>
      <c r="P69" s="1">
        <f t="shared" ref="P69:P80" si="16">O69*10+50</f>
        <v>75.44</v>
      </c>
      <c r="Q69" s="1"/>
      <c r="R69" s="1"/>
      <c r="S69" s="1">
        <f t="shared" ref="S69:S80" si="17">(P69+R69)*0.6</f>
        <v>45.263999999999996</v>
      </c>
      <c r="T69" s="1">
        <v>68</v>
      </c>
      <c r="U69" s="1">
        <f t="shared" ref="U69:U80" si="18">T69/10</f>
        <v>6.8</v>
      </c>
      <c r="V69" s="1"/>
      <c r="W69" s="1"/>
      <c r="X69" s="1"/>
      <c r="Y69" s="1"/>
      <c r="Z69" s="8"/>
      <c r="AA69" s="8"/>
      <c r="AB69" s="8">
        <f t="shared" ref="AB69:AB80" si="19">W69+Y69+AA69</f>
        <v>0</v>
      </c>
      <c r="AC69" s="1"/>
      <c r="AD69" s="1"/>
      <c r="AE69" s="1"/>
      <c r="AF69" s="1"/>
      <c r="AG69" s="1">
        <f t="shared" ref="AG69:AG80" si="20">AD69+AF69</f>
        <v>0</v>
      </c>
      <c r="AH69" s="1"/>
      <c r="AI69" s="1"/>
      <c r="AJ69" s="1"/>
      <c r="AK69" s="1"/>
      <c r="AL69" s="1"/>
      <c r="AM69" s="1" t="s">
        <v>301</v>
      </c>
      <c r="AN69" s="1">
        <v>0.05</v>
      </c>
      <c r="AO69" s="1">
        <f t="shared" ref="AO69:AO80" si="21">AJ69+AL69+AN69</f>
        <v>0.05</v>
      </c>
      <c r="AP69" s="1"/>
      <c r="AQ69" s="1"/>
      <c r="AR69" s="1"/>
      <c r="AS69" s="1"/>
      <c r="AT69" s="1"/>
      <c r="AU69" s="1" t="s">
        <v>65</v>
      </c>
      <c r="AV69" s="1">
        <v>0.1</v>
      </c>
      <c r="AW69" s="1">
        <f t="shared" ref="AW69:AW80" si="22">AQ69+AT69+AV69</f>
        <v>0.1</v>
      </c>
      <c r="AX69" s="1">
        <f t="shared" ref="AX69:AX80" si="23">N69+S69+U69</f>
        <v>75.895999999999987</v>
      </c>
      <c r="AY69" s="1">
        <f t="shared" ref="AY69:AY80" si="24">AB69+AG69+AO69+AW69</f>
        <v>0.15000000000000002</v>
      </c>
      <c r="AZ69" s="1">
        <f t="shared" ref="AZ69:AZ80" si="25">AX69+AY69</f>
        <v>76.045999999999992</v>
      </c>
      <c r="BA69" s="1">
        <f t="shared" ref="BA69:BA80" si="26">RANK(O69,O:O)</f>
        <v>40</v>
      </c>
      <c r="BB69" s="1">
        <f t="shared" ref="BB69:BB80" si="27">RANK(AZ69,AZ:AZ)</f>
        <v>51</v>
      </c>
      <c r="BC69" s="16"/>
      <c r="BD69" s="16"/>
      <c r="BE69" s="16"/>
      <c r="BF69" s="16"/>
      <c r="BG69" s="16"/>
      <c r="BH69" s="16"/>
      <c r="BI69" s="16"/>
      <c r="BJ69" s="16"/>
    </row>
    <row r="70" spans="1:62" ht="14" x14ac:dyDescent="0.25">
      <c r="A70" s="1" t="s">
        <v>292</v>
      </c>
      <c r="B70" s="1" t="s">
        <v>396</v>
      </c>
      <c r="C70" s="1" t="s">
        <v>397</v>
      </c>
      <c r="D70" s="32">
        <v>59.913333333333298</v>
      </c>
      <c r="E70" s="1" t="s">
        <v>76</v>
      </c>
      <c r="F70" s="1">
        <v>10</v>
      </c>
      <c r="G70" s="1" t="s">
        <v>64</v>
      </c>
      <c r="H70" s="1">
        <v>7</v>
      </c>
      <c r="I70" s="8">
        <v>0</v>
      </c>
      <c r="J70" s="8"/>
      <c r="K70" s="1"/>
      <c r="L70" s="1"/>
      <c r="M70" s="1"/>
      <c r="N70" s="1">
        <f t="shared" si="15"/>
        <v>23.073999999999987</v>
      </c>
      <c r="O70" s="1">
        <v>1.895</v>
      </c>
      <c r="P70" s="1">
        <f t="shared" si="16"/>
        <v>68.95</v>
      </c>
      <c r="Q70" s="1"/>
      <c r="R70" s="1"/>
      <c r="S70" s="1">
        <f t="shared" si="17"/>
        <v>41.37</v>
      </c>
      <c r="T70" s="1">
        <v>63</v>
      </c>
      <c r="U70" s="1">
        <f t="shared" si="18"/>
        <v>6.3</v>
      </c>
      <c r="V70" s="1"/>
      <c r="W70" s="1"/>
      <c r="X70" s="1"/>
      <c r="Y70" s="1"/>
      <c r="Z70" s="8"/>
      <c r="AA70" s="8"/>
      <c r="AB70" s="8">
        <f t="shared" si="19"/>
        <v>0</v>
      </c>
      <c r="AC70" s="1"/>
      <c r="AD70" s="1"/>
      <c r="AE70" s="1"/>
      <c r="AF70" s="1"/>
      <c r="AG70" s="1">
        <f t="shared" si="20"/>
        <v>0</v>
      </c>
      <c r="AH70" s="1" t="s">
        <v>69</v>
      </c>
      <c r="AI70" s="1" t="s">
        <v>69</v>
      </c>
      <c r="AJ70" s="1">
        <v>1</v>
      </c>
      <c r="AK70" s="1"/>
      <c r="AL70" s="1"/>
      <c r="AM70" s="1" t="s">
        <v>301</v>
      </c>
      <c r="AN70" s="1">
        <v>0.05</v>
      </c>
      <c r="AO70" s="1">
        <f t="shared" si="21"/>
        <v>1.05</v>
      </c>
      <c r="AP70" s="1"/>
      <c r="AQ70" s="1"/>
      <c r="AR70" s="1"/>
      <c r="AS70" s="1"/>
      <c r="AT70" s="1"/>
      <c r="AU70" s="1" t="s">
        <v>65</v>
      </c>
      <c r="AV70" s="1">
        <v>0.1</v>
      </c>
      <c r="AW70" s="1">
        <f t="shared" si="22"/>
        <v>0.1</v>
      </c>
      <c r="AX70" s="1">
        <f t="shared" si="23"/>
        <v>70.743999999999986</v>
      </c>
      <c r="AY70" s="1">
        <f t="shared" si="24"/>
        <v>1.1500000000000001</v>
      </c>
      <c r="AZ70" s="1">
        <f t="shared" si="25"/>
        <v>71.893999999999991</v>
      </c>
      <c r="BA70" s="1">
        <f t="shared" si="26"/>
        <v>60</v>
      </c>
      <c r="BB70" s="1">
        <f t="shared" si="27"/>
        <v>65</v>
      </c>
      <c r="BC70" s="16"/>
      <c r="BD70" s="16"/>
      <c r="BE70" s="16"/>
      <c r="BF70" s="16"/>
      <c r="BG70" s="16"/>
      <c r="BH70" s="16"/>
      <c r="BI70" s="16"/>
      <c r="BJ70" s="16"/>
    </row>
    <row r="71" spans="1:62" ht="14" x14ac:dyDescent="0.25">
      <c r="A71" s="1" t="s">
        <v>292</v>
      </c>
      <c r="B71" s="1" t="s">
        <v>398</v>
      </c>
      <c r="C71" s="1" t="s">
        <v>399</v>
      </c>
      <c r="D71" s="32">
        <v>60.795555555555602</v>
      </c>
      <c r="E71" s="1" t="s">
        <v>76</v>
      </c>
      <c r="F71" s="1">
        <v>10</v>
      </c>
      <c r="G71" s="1" t="s">
        <v>64</v>
      </c>
      <c r="H71" s="1">
        <v>7</v>
      </c>
      <c r="I71" s="8">
        <v>0.67500000000000004</v>
      </c>
      <c r="J71" s="8"/>
      <c r="K71" s="1"/>
      <c r="L71" s="1"/>
      <c r="M71" s="1"/>
      <c r="N71" s="1">
        <f t="shared" si="15"/>
        <v>23.54116666666668</v>
      </c>
      <c r="O71" s="1">
        <v>1.899</v>
      </c>
      <c r="P71" s="1">
        <f t="shared" si="16"/>
        <v>68.990000000000009</v>
      </c>
      <c r="Q71" s="1"/>
      <c r="R71" s="1"/>
      <c r="S71" s="1">
        <f t="shared" si="17"/>
        <v>41.394000000000005</v>
      </c>
      <c r="T71" s="1">
        <v>95</v>
      </c>
      <c r="U71" s="1">
        <f t="shared" si="18"/>
        <v>9.5</v>
      </c>
      <c r="V71" s="1"/>
      <c r="W71" s="1"/>
      <c r="X71" s="1"/>
      <c r="Y71" s="1"/>
      <c r="Z71" s="8"/>
      <c r="AA71" s="8"/>
      <c r="AB71" s="8">
        <f t="shared" si="19"/>
        <v>0</v>
      </c>
      <c r="AC71" s="1"/>
      <c r="AD71" s="1"/>
      <c r="AE71" s="1"/>
      <c r="AF71" s="1"/>
      <c r="AG71" s="1">
        <f t="shared" si="20"/>
        <v>0</v>
      </c>
      <c r="AH71" s="1"/>
      <c r="AI71" s="1"/>
      <c r="AJ71" s="1"/>
      <c r="AK71" s="1"/>
      <c r="AL71" s="1"/>
      <c r="AM71" s="1" t="s">
        <v>301</v>
      </c>
      <c r="AN71" s="1">
        <v>0.05</v>
      </c>
      <c r="AO71" s="1">
        <f t="shared" si="21"/>
        <v>0.05</v>
      </c>
      <c r="AP71" s="1"/>
      <c r="AQ71" s="1"/>
      <c r="AR71" s="1"/>
      <c r="AS71" s="1"/>
      <c r="AT71" s="1"/>
      <c r="AU71" s="1" t="s">
        <v>65</v>
      </c>
      <c r="AV71" s="1">
        <v>0.1</v>
      </c>
      <c r="AW71" s="1">
        <f t="shared" si="22"/>
        <v>0.1</v>
      </c>
      <c r="AX71" s="1">
        <f t="shared" si="23"/>
        <v>74.435166666666689</v>
      </c>
      <c r="AY71" s="1">
        <f t="shared" si="24"/>
        <v>0.15000000000000002</v>
      </c>
      <c r="AZ71" s="1">
        <f t="shared" si="25"/>
        <v>74.585166666666694</v>
      </c>
      <c r="BA71" s="1">
        <f t="shared" si="26"/>
        <v>59</v>
      </c>
      <c r="BB71" s="1">
        <f t="shared" si="27"/>
        <v>57</v>
      </c>
      <c r="BC71" s="16"/>
      <c r="BD71" s="16"/>
      <c r="BE71" s="16"/>
      <c r="BF71" s="16"/>
      <c r="BG71" s="16"/>
      <c r="BH71" s="16"/>
      <c r="BI71" s="16"/>
      <c r="BJ71" s="16"/>
    </row>
    <row r="72" spans="1:62" ht="14" x14ac:dyDescent="0.25">
      <c r="A72" s="1" t="s">
        <v>292</v>
      </c>
      <c r="B72" s="1" t="s">
        <v>400</v>
      </c>
      <c r="C72" s="1" t="s">
        <v>401</v>
      </c>
      <c r="D72" s="32">
        <v>59.206666666666699</v>
      </c>
      <c r="E72" s="1" t="s">
        <v>76</v>
      </c>
      <c r="F72" s="1">
        <v>10</v>
      </c>
      <c r="G72" s="1" t="s">
        <v>76</v>
      </c>
      <c r="H72" s="1">
        <v>8</v>
      </c>
      <c r="I72" s="8">
        <v>0</v>
      </c>
      <c r="J72" s="8"/>
      <c r="K72" s="1"/>
      <c r="L72" s="1"/>
      <c r="M72" s="1"/>
      <c r="N72" s="1">
        <f t="shared" si="15"/>
        <v>23.16200000000001</v>
      </c>
      <c r="O72" s="1">
        <v>1.9139999999999999</v>
      </c>
      <c r="P72" s="1">
        <f t="shared" si="16"/>
        <v>69.14</v>
      </c>
      <c r="Q72" s="1"/>
      <c r="R72" s="1"/>
      <c r="S72" s="1">
        <f t="shared" si="17"/>
        <v>41.484000000000002</v>
      </c>
      <c r="T72" s="1">
        <v>75</v>
      </c>
      <c r="U72" s="1">
        <f t="shared" si="18"/>
        <v>7.5</v>
      </c>
      <c r="V72" s="16"/>
      <c r="W72" s="1"/>
      <c r="X72" s="1"/>
      <c r="Y72" s="1"/>
      <c r="Z72" s="8"/>
      <c r="AA72" s="8"/>
      <c r="AB72" s="8">
        <f t="shared" si="19"/>
        <v>0</v>
      </c>
      <c r="AC72" s="1"/>
      <c r="AD72" s="1"/>
      <c r="AE72" s="1"/>
      <c r="AF72" s="1"/>
      <c r="AG72" s="1">
        <f t="shared" si="20"/>
        <v>0</v>
      </c>
      <c r="AH72" s="1"/>
      <c r="AI72" s="1"/>
      <c r="AJ72" s="1"/>
      <c r="AK72" s="1"/>
      <c r="AL72" s="1"/>
      <c r="AM72" s="1" t="s">
        <v>301</v>
      </c>
      <c r="AN72" s="1">
        <v>0.05</v>
      </c>
      <c r="AO72" s="1">
        <f t="shared" si="21"/>
        <v>0.05</v>
      </c>
      <c r="AP72" s="1"/>
      <c r="AQ72" s="1"/>
      <c r="AR72" s="1"/>
      <c r="AS72" s="1"/>
      <c r="AT72" s="1"/>
      <c r="AU72" s="1" t="s">
        <v>65</v>
      </c>
      <c r="AV72" s="1">
        <v>0.1</v>
      </c>
      <c r="AW72" s="1">
        <f t="shared" si="22"/>
        <v>0.1</v>
      </c>
      <c r="AX72" s="1">
        <f t="shared" si="23"/>
        <v>72.146000000000015</v>
      </c>
      <c r="AY72" s="1">
        <f t="shared" si="24"/>
        <v>0.15000000000000002</v>
      </c>
      <c r="AZ72" s="1">
        <f t="shared" si="25"/>
        <v>72.296000000000021</v>
      </c>
      <c r="BA72" s="1">
        <f t="shared" si="26"/>
        <v>58</v>
      </c>
      <c r="BB72" s="1">
        <f t="shared" si="27"/>
        <v>63</v>
      </c>
      <c r="BC72" s="16"/>
      <c r="BD72" s="16"/>
      <c r="BE72" s="16"/>
      <c r="BF72" s="16"/>
      <c r="BG72" s="16"/>
      <c r="BH72" s="16"/>
      <c r="BI72" s="16"/>
      <c r="BJ72" s="16"/>
    </row>
    <row r="73" spans="1:62" ht="14" x14ac:dyDescent="0.25">
      <c r="A73" s="1" t="s">
        <v>292</v>
      </c>
      <c r="B73" s="1" t="s">
        <v>402</v>
      </c>
      <c r="C73" s="1" t="s">
        <v>403</v>
      </c>
      <c r="D73" s="32">
        <v>60.734444444444399</v>
      </c>
      <c r="E73" s="1" t="s">
        <v>76</v>
      </c>
      <c r="F73" s="1">
        <v>10</v>
      </c>
      <c r="G73" s="1" t="s">
        <v>63</v>
      </c>
      <c r="H73" s="1">
        <v>9</v>
      </c>
      <c r="I73" s="8">
        <v>0</v>
      </c>
      <c r="J73" s="8"/>
      <c r="K73" s="1"/>
      <c r="L73" s="1"/>
      <c r="M73" s="1"/>
      <c r="N73" s="1">
        <f t="shared" si="15"/>
        <v>23.920333333333318</v>
      </c>
      <c r="O73" s="1">
        <v>1.462</v>
      </c>
      <c r="P73" s="1">
        <f t="shared" si="16"/>
        <v>64.62</v>
      </c>
      <c r="Q73" s="1"/>
      <c r="R73" s="1"/>
      <c r="S73" s="1">
        <f t="shared" si="17"/>
        <v>38.771999999999998</v>
      </c>
      <c r="T73" s="1">
        <v>80</v>
      </c>
      <c r="U73" s="1">
        <f t="shared" si="18"/>
        <v>8</v>
      </c>
      <c r="V73" s="1"/>
      <c r="W73" s="1"/>
      <c r="X73" s="1"/>
      <c r="Y73" s="1"/>
      <c r="Z73" s="8"/>
      <c r="AA73" s="8"/>
      <c r="AB73" s="8">
        <f t="shared" si="19"/>
        <v>0</v>
      </c>
      <c r="AC73" s="1"/>
      <c r="AD73" s="1"/>
      <c r="AE73" s="1"/>
      <c r="AF73" s="1"/>
      <c r="AG73" s="1">
        <f t="shared" si="20"/>
        <v>0</v>
      </c>
      <c r="AH73" s="1"/>
      <c r="AI73" s="1"/>
      <c r="AJ73" s="1"/>
      <c r="AK73" s="1"/>
      <c r="AL73" s="1"/>
      <c r="AM73" s="1" t="s">
        <v>301</v>
      </c>
      <c r="AN73" s="1">
        <v>0.05</v>
      </c>
      <c r="AO73" s="1">
        <f t="shared" si="21"/>
        <v>0.05</v>
      </c>
      <c r="AP73" s="1"/>
      <c r="AQ73" s="1"/>
      <c r="AR73" s="1"/>
      <c r="AS73" s="1"/>
      <c r="AT73" s="1"/>
      <c r="AU73" s="1" t="s">
        <v>65</v>
      </c>
      <c r="AV73" s="1">
        <v>0.1</v>
      </c>
      <c r="AW73" s="1">
        <f t="shared" si="22"/>
        <v>0.1</v>
      </c>
      <c r="AX73" s="1">
        <f t="shared" si="23"/>
        <v>70.692333333333323</v>
      </c>
      <c r="AY73" s="1">
        <f t="shared" si="24"/>
        <v>0.15000000000000002</v>
      </c>
      <c r="AZ73" s="1">
        <f t="shared" si="25"/>
        <v>70.842333333333329</v>
      </c>
      <c r="BA73" s="1">
        <f t="shared" si="26"/>
        <v>68</v>
      </c>
      <c r="BB73" s="1">
        <f t="shared" si="27"/>
        <v>68</v>
      </c>
      <c r="BC73" s="16"/>
      <c r="BD73" s="16"/>
      <c r="BE73" s="16"/>
      <c r="BF73" s="16"/>
      <c r="BG73" s="16"/>
      <c r="BH73" s="16"/>
      <c r="BI73" s="16"/>
      <c r="BJ73" s="16"/>
    </row>
    <row r="74" spans="1:62" s="31" customFormat="1" ht="14" x14ac:dyDescent="0.25">
      <c r="A74" s="1" t="s">
        <v>292</v>
      </c>
      <c r="B74" s="1" t="s">
        <v>404</v>
      </c>
      <c r="C74" s="1" t="s">
        <v>405</v>
      </c>
      <c r="D74" s="32">
        <v>58.07</v>
      </c>
      <c r="E74" s="1" t="s">
        <v>76</v>
      </c>
      <c r="F74" s="1">
        <v>10</v>
      </c>
      <c r="G74" s="1" t="s">
        <v>64</v>
      </c>
      <c r="H74" s="1">
        <v>7</v>
      </c>
      <c r="I74" s="8">
        <v>0</v>
      </c>
      <c r="J74" s="8"/>
      <c r="K74" s="1"/>
      <c r="L74" s="1"/>
      <c r="M74" s="1"/>
      <c r="N74" s="1">
        <f t="shared" si="15"/>
        <v>22.520999999999997</v>
      </c>
      <c r="O74" s="1">
        <v>2.0129999999999999</v>
      </c>
      <c r="P74" s="1">
        <f t="shared" si="16"/>
        <v>70.13</v>
      </c>
      <c r="Q74" s="1"/>
      <c r="R74" s="1"/>
      <c r="S74" s="1">
        <f t="shared" si="17"/>
        <v>42.077999999999996</v>
      </c>
      <c r="T74" s="1">
        <v>79</v>
      </c>
      <c r="U74" s="1">
        <f t="shared" si="18"/>
        <v>7.9</v>
      </c>
      <c r="V74" s="1"/>
      <c r="W74" s="1"/>
      <c r="X74" s="1"/>
      <c r="Y74" s="1"/>
      <c r="Z74" s="8"/>
      <c r="AA74" s="8"/>
      <c r="AB74" s="8">
        <f t="shared" si="19"/>
        <v>0</v>
      </c>
      <c r="AC74" s="1"/>
      <c r="AD74" s="1"/>
      <c r="AE74" s="1"/>
      <c r="AF74" s="1"/>
      <c r="AG74" s="1">
        <f t="shared" si="20"/>
        <v>0</v>
      </c>
      <c r="AH74" s="17"/>
      <c r="AI74" s="1"/>
      <c r="AJ74" s="1"/>
      <c r="AK74" s="1"/>
      <c r="AL74" s="1"/>
      <c r="AM74" s="1" t="s">
        <v>301</v>
      </c>
      <c r="AN74" s="1">
        <v>0.05</v>
      </c>
      <c r="AO74" s="1">
        <f t="shared" si="21"/>
        <v>0.05</v>
      </c>
      <c r="AP74" s="1"/>
      <c r="AQ74" s="1"/>
      <c r="AR74" s="1"/>
      <c r="AS74" s="1"/>
      <c r="AT74" s="1"/>
      <c r="AU74" s="1" t="s">
        <v>65</v>
      </c>
      <c r="AV74" s="1">
        <v>0.1</v>
      </c>
      <c r="AW74" s="1">
        <f t="shared" si="22"/>
        <v>0.1</v>
      </c>
      <c r="AX74" s="1">
        <f t="shared" si="23"/>
        <v>72.498999999999995</v>
      </c>
      <c r="AY74" s="1">
        <f t="shared" si="24"/>
        <v>0.15000000000000002</v>
      </c>
      <c r="AZ74" s="1">
        <f t="shared" si="25"/>
        <v>72.649000000000001</v>
      </c>
      <c r="BA74" s="1">
        <f t="shared" si="26"/>
        <v>55</v>
      </c>
      <c r="BB74" s="1">
        <f t="shared" si="27"/>
        <v>62</v>
      </c>
      <c r="BC74" s="16"/>
      <c r="BD74" s="16"/>
      <c r="BE74" s="16"/>
      <c r="BF74" s="16"/>
      <c r="BG74" s="16"/>
      <c r="BH74" s="16"/>
      <c r="BI74" s="16"/>
      <c r="BJ74" s="16"/>
    </row>
    <row r="75" spans="1:62" ht="14" x14ac:dyDescent="0.25">
      <c r="A75" s="1" t="s">
        <v>292</v>
      </c>
      <c r="B75" s="1" t="s">
        <v>406</v>
      </c>
      <c r="C75" s="1" t="s">
        <v>407</v>
      </c>
      <c r="D75" s="32">
        <v>59.87</v>
      </c>
      <c r="E75" s="1" t="s">
        <v>76</v>
      </c>
      <c r="F75" s="1">
        <v>10</v>
      </c>
      <c r="G75" s="1" t="s">
        <v>63</v>
      </c>
      <c r="H75" s="1">
        <v>9</v>
      </c>
      <c r="I75" s="8">
        <v>7.5</v>
      </c>
      <c r="J75" s="8"/>
      <c r="K75" s="1"/>
      <c r="L75" s="1"/>
      <c r="M75" s="1"/>
      <c r="N75" s="1">
        <f t="shared" si="15"/>
        <v>25.911000000000001</v>
      </c>
      <c r="O75" s="1">
        <v>1.248</v>
      </c>
      <c r="P75" s="1">
        <f t="shared" si="16"/>
        <v>62.480000000000004</v>
      </c>
      <c r="Q75" s="1"/>
      <c r="R75" s="1"/>
      <c r="S75" s="1">
        <f t="shared" si="17"/>
        <v>37.488</v>
      </c>
      <c r="T75" s="1">
        <v>66</v>
      </c>
      <c r="U75" s="1">
        <f t="shared" si="18"/>
        <v>6.6</v>
      </c>
      <c r="V75" s="16"/>
      <c r="W75" s="1"/>
      <c r="X75" s="1"/>
      <c r="Y75" s="1"/>
      <c r="Z75" s="8"/>
      <c r="AA75" s="8"/>
      <c r="AB75" s="8">
        <f t="shared" si="19"/>
        <v>0</v>
      </c>
      <c r="AC75" s="1"/>
      <c r="AD75" s="1"/>
      <c r="AE75" s="1"/>
      <c r="AF75" s="1"/>
      <c r="AG75" s="1">
        <f t="shared" si="20"/>
        <v>0</v>
      </c>
      <c r="AH75" s="1"/>
      <c r="AI75" s="1"/>
      <c r="AJ75" s="1"/>
      <c r="AK75" s="1"/>
      <c r="AL75" s="1"/>
      <c r="AM75" s="1" t="s">
        <v>301</v>
      </c>
      <c r="AN75" s="1">
        <v>0.05</v>
      </c>
      <c r="AO75" s="1">
        <f t="shared" si="21"/>
        <v>0.05</v>
      </c>
      <c r="AP75" s="1"/>
      <c r="AQ75" s="1"/>
      <c r="AR75" s="1"/>
      <c r="AS75" s="1"/>
      <c r="AT75" s="1"/>
      <c r="AU75" s="1" t="s">
        <v>65</v>
      </c>
      <c r="AV75" s="1">
        <v>0.1</v>
      </c>
      <c r="AW75" s="1">
        <f t="shared" si="22"/>
        <v>0.1</v>
      </c>
      <c r="AX75" s="1">
        <f t="shared" si="23"/>
        <v>69.998999999999995</v>
      </c>
      <c r="AY75" s="1">
        <f t="shared" si="24"/>
        <v>0.15000000000000002</v>
      </c>
      <c r="AZ75" s="1">
        <f t="shared" si="25"/>
        <v>70.149000000000001</v>
      </c>
      <c r="BA75" s="1">
        <f t="shared" si="26"/>
        <v>71</v>
      </c>
      <c r="BB75" s="1">
        <f t="shared" si="27"/>
        <v>71</v>
      </c>
      <c r="BC75" s="16"/>
      <c r="BD75" s="16"/>
      <c r="BE75" s="16"/>
      <c r="BF75" s="16"/>
      <c r="BG75" s="16"/>
      <c r="BH75" s="16"/>
      <c r="BI75" s="16"/>
      <c r="BJ75" s="16"/>
    </row>
    <row r="76" spans="1:62" ht="14" x14ac:dyDescent="0.25">
      <c r="A76" s="1" t="s">
        <v>292</v>
      </c>
      <c r="B76" s="1" t="s">
        <v>408</v>
      </c>
      <c r="C76" s="1" t="s">
        <v>409</v>
      </c>
      <c r="D76" s="32">
        <v>54.584444444444401</v>
      </c>
      <c r="E76" s="1" t="s">
        <v>76</v>
      </c>
      <c r="F76" s="1">
        <v>10</v>
      </c>
      <c r="G76" s="1" t="s">
        <v>64</v>
      </c>
      <c r="H76" s="1">
        <v>7</v>
      </c>
      <c r="I76" s="8">
        <v>0</v>
      </c>
      <c r="J76" s="8"/>
      <c r="K76" s="1"/>
      <c r="L76" s="1"/>
      <c r="M76" s="1"/>
      <c r="N76" s="1">
        <f t="shared" si="15"/>
        <v>21.475333333333321</v>
      </c>
      <c r="O76" s="1">
        <v>1.7809999999999999</v>
      </c>
      <c r="P76" s="1">
        <f t="shared" si="16"/>
        <v>67.81</v>
      </c>
      <c r="Q76" s="1"/>
      <c r="R76" s="1"/>
      <c r="S76" s="1">
        <f t="shared" si="17"/>
        <v>40.686</v>
      </c>
      <c r="T76" s="1">
        <v>69.5</v>
      </c>
      <c r="U76" s="1">
        <f t="shared" si="18"/>
        <v>6.95</v>
      </c>
      <c r="V76" s="1"/>
      <c r="W76" s="1"/>
      <c r="X76" s="1"/>
      <c r="Y76" s="1"/>
      <c r="Z76" s="8"/>
      <c r="AA76" s="8"/>
      <c r="AB76" s="8">
        <f t="shared" si="19"/>
        <v>0</v>
      </c>
      <c r="AC76" s="1"/>
      <c r="AD76" s="1"/>
      <c r="AE76" s="1"/>
      <c r="AF76" s="1"/>
      <c r="AG76" s="1">
        <f t="shared" si="20"/>
        <v>0</v>
      </c>
      <c r="AH76" s="16"/>
      <c r="AI76" s="1"/>
      <c r="AJ76" s="1"/>
      <c r="AK76" s="1"/>
      <c r="AL76" s="1"/>
      <c r="AM76" s="1" t="s">
        <v>301</v>
      </c>
      <c r="AN76" s="1">
        <v>0.05</v>
      </c>
      <c r="AO76" s="1">
        <f t="shared" si="21"/>
        <v>0.05</v>
      </c>
      <c r="AP76" s="1"/>
      <c r="AQ76" s="1"/>
      <c r="AR76" s="1"/>
      <c r="AS76" s="1"/>
      <c r="AT76" s="1"/>
      <c r="AU76" s="1" t="s">
        <v>65</v>
      </c>
      <c r="AV76" s="1">
        <v>0.1</v>
      </c>
      <c r="AW76" s="1">
        <f t="shared" si="22"/>
        <v>0.1</v>
      </c>
      <c r="AX76" s="1">
        <f t="shared" si="23"/>
        <v>69.11133333333332</v>
      </c>
      <c r="AY76" s="1">
        <f t="shared" si="24"/>
        <v>0.15000000000000002</v>
      </c>
      <c r="AZ76" s="1">
        <f t="shared" si="25"/>
        <v>69.261333333333326</v>
      </c>
      <c r="BA76" s="1">
        <f t="shared" si="26"/>
        <v>62</v>
      </c>
      <c r="BB76" s="1">
        <f t="shared" si="27"/>
        <v>72</v>
      </c>
      <c r="BC76" s="16"/>
      <c r="BD76" s="16"/>
      <c r="BE76" s="16"/>
      <c r="BF76" s="16"/>
      <c r="BG76" s="16"/>
      <c r="BH76" s="16"/>
      <c r="BI76" s="16"/>
      <c r="BJ76" s="16"/>
    </row>
    <row r="77" spans="1:62" ht="14" x14ac:dyDescent="0.25">
      <c r="A77" s="27" t="s">
        <v>292</v>
      </c>
      <c r="B77" s="27" t="s">
        <v>410</v>
      </c>
      <c r="C77" s="27" t="s">
        <v>411</v>
      </c>
      <c r="D77" s="32">
        <f>AVERAGE(D78:D80,D5:D76)</f>
        <v>60.985403697615205</v>
      </c>
      <c r="E77" s="27" t="s">
        <v>76</v>
      </c>
      <c r="F77" s="27">
        <v>10</v>
      </c>
      <c r="G77" s="27" t="s">
        <v>64</v>
      </c>
      <c r="H77" s="27">
        <v>7</v>
      </c>
      <c r="I77" s="35">
        <v>0</v>
      </c>
      <c r="J77" s="35"/>
      <c r="K77" s="27"/>
      <c r="L77" s="27"/>
      <c r="M77" s="27"/>
      <c r="N77" s="1">
        <f t="shared" si="15"/>
        <v>23.395621109284559</v>
      </c>
      <c r="O77" s="27">
        <v>2.3050000000000002</v>
      </c>
      <c r="P77" s="27">
        <f t="shared" si="16"/>
        <v>73.05</v>
      </c>
      <c r="Q77" s="27"/>
      <c r="R77" s="27"/>
      <c r="S77" s="27">
        <f t="shared" si="17"/>
        <v>43.83</v>
      </c>
      <c r="T77" s="27">
        <v>83</v>
      </c>
      <c r="U77" s="27">
        <f t="shared" si="18"/>
        <v>8.3000000000000007</v>
      </c>
      <c r="V77" s="27"/>
      <c r="W77" s="27"/>
      <c r="X77" s="27"/>
      <c r="Y77" s="27"/>
      <c r="Z77" s="35"/>
      <c r="AA77" s="35"/>
      <c r="AB77" s="35">
        <f t="shared" si="19"/>
        <v>0</v>
      </c>
      <c r="AC77" s="27"/>
      <c r="AD77" s="27"/>
      <c r="AE77" s="27"/>
      <c r="AF77" s="27"/>
      <c r="AG77" s="27">
        <f t="shared" si="20"/>
        <v>0</v>
      </c>
      <c r="AH77" s="27" t="s">
        <v>412</v>
      </c>
      <c r="AI77" s="27" t="s">
        <v>412</v>
      </c>
      <c r="AJ77" s="27">
        <v>0.5</v>
      </c>
      <c r="AK77" s="27"/>
      <c r="AL77" s="27"/>
      <c r="AM77" s="1" t="s">
        <v>301</v>
      </c>
      <c r="AN77" s="1">
        <v>0.05</v>
      </c>
      <c r="AO77" s="27">
        <f t="shared" si="21"/>
        <v>0.55000000000000004</v>
      </c>
      <c r="AP77" s="27"/>
      <c r="AQ77" s="27"/>
      <c r="AR77" s="27"/>
      <c r="AS77" s="27"/>
      <c r="AT77" s="27"/>
      <c r="AU77" s="27" t="s">
        <v>65</v>
      </c>
      <c r="AV77" s="27">
        <v>0.1</v>
      </c>
      <c r="AW77" s="27">
        <f t="shared" si="22"/>
        <v>0.1</v>
      </c>
      <c r="AX77" s="27">
        <f t="shared" si="23"/>
        <v>75.525621109284558</v>
      </c>
      <c r="AY77" s="27">
        <f t="shared" si="24"/>
        <v>0.65</v>
      </c>
      <c r="AZ77" s="27">
        <f t="shared" si="25"/>
        <v>76.175621109284563</v>
      </c>
      <c r="BA77" s="27">
        <f t="shared" si="26"/>
        <v>49</v>
      </c>
      <c r="BB77" s="27">
        <f t="shared" si="27"/>
        <v>50</v>
      </c>
      <c r="BC77" s="36"/>
      <c r="BD77" s="36"/>
      <c r="BE77" s="36"/>
      <c r="BF77" s="36"/>
      <c r="BG77" s="36"/>
      <c r="BH77" s="36"/>
      <c r="BI77" s="36"/>
      <c r="BJ77" s="36"/>
    </row>
    <row r="78" spans="1:62" ht="14" x14ac:dyDescent="0.25">
      <c r="A78" s="1" t="s">
        <v>292</v>
      </c>
      <c r="B78" s="1" t="s">
        <v>413</v>
      </c>
      <c r="C78" s="1" t="s">
        <v>414</v>
      </c>
      <c r="D78" s="32">
        <v>58.266666666666701</v>
      </c>
      <c r="E78" s="1" t="s">
        <v>76</v>
      </c>
      <c r="F78" s="1">
        <v>10</v>
      </c>
      <c r="G78" s="1" t="s">
        <v>76</v>
      </c>
      <c r="H78" s="1">
        <v>8</v>
      </c>
      <c r="I78" s="8">
        <v>0</v>
      </c>
      <c r="J78" s="8"/>
      <c r="K78" s="1"/>
      <c r="L78" s="1"/>
      <c r="M78" s="1"/>
      <c r="N78" s="1">
        <f t="shared" si="15"/>
        <v>22.880000000000013</v>
      </c>
      <c r="O78" s="1">
        <v>1.3049999999999999</v>
      </c>
      <c r="P78" s="1">
        <f t="shared" si="16"/>
        <v>63.05</v>
      </c>
      <c r="Q78" s="1"/>
      <c r="R78" s="1"/>
      <c r="S78" s="1">
        <f t="shared" si="17"/>
        <v>37.83</v>
      </c>
      <c r="T78" s="1">
        <v>50</v>
      </c>
      <c r="U78" s="1">
        <f t="shared" si="18"/>
        <v>5</v>
      </c>
      <c r="V78" s="1"/>
      <c r="W78" s="1"/>
      <c r="X78" s="1"/>
      <c r="Y78" s="1"/>
      <c r="Z78" s="8"/>
      <c r="AA78" s="8"/>
      <c r="AB78" s="8">
        <f t="shared" si="19"/>
        <v>0</v>
      </c>
      <c r="AC78" s="1"/>
      <c r="AD78" s="1"/>
      <c r="AE78" s="1"/>
      <c r="AF78" s="1"/>
      <c r="AG78" s="1">
        <f t="shared" si="20"/>
        <v>0</v>
      </c>
      <c r="AH78" s="1"/>
      <c r="AI78" s="1"/>
      <c r="AJ78" s="1"/>
      <c r="AK78" s="1"/>
      <c r="AL78" s="1"/>
      <c r="AM78" s="1" t="s">
        <v>301</v>
      </c>
      <c r="AN78" s="1">
        <v>0.05</v>
      </c>
      <c r="AO78" s="1">
        <f t="shared" si="21"/>
        <v>0.05</v>
      </c>
      <c r="AP78" s="1"/>
      <c r="AQ78" s="1"/>
      <c r="AR78" s="1"/>
      <c r="AS78" s="1"/>
      <c r="AT78" s="1"/>
      <c r="AU78" s="1" t="s">
        <v>65</v>
      </c>
      <c r="AV78" s="1">
        <v>0.1</v>
      </c>
      <c r="AW78" s="1">
        <f t="shared" si="22"/>
        <v>0.1</v>
      </c>
      <c r="AX78" s="1">
        <f t="shared" si="23"/>
        <v>65.710000000000008</v>
      </c>
      <c r="AY78" s="1">
        <f t="shared" si="24"/>
        <v>0.15000000000000002</v>
      </c>
      <c r="AZ78" s="1">
        <f t="shared" si="25"/>
        <v>65.860000000000014</v>
      </c>
      <c r="BA78" s="1">
        <f t="shared" si="26"/>
        <v>70</v>
      </c>
      <c r="BB78" s="1">
        <f t="shared" si="27"/>
        <v>74</v>
      </c>
      <c r="BC78" s="16"/>
      <c r="BD78" s="16"/>
      <c r="BE78" s="16"/>
      <c r="BF78" s="16"/>
      <c r="BG78" s="16"/>
      <c r="BH78" s="16"/>
      <c r="BI78" s="16"/>
      <c r="BJ78" s="16"/>
    </row>
    <row r="79" spans="1:62" ht="14" x14ac:dyDescent="0.25">
      <c r="A79" s="1" t="s">
        <v>292</v>
      </c>
      <c r="B79" s="1" t="s">
        <v>415</v>
      </c>
      <c r="C79" s="1" t="s">
        <v>416</v>
      </c>
      <c r="D79" s="32">
        <v>58.558888888888902</v>
      </c>
      <c r="E79" s="1" t="s">
        <v>76</v>
      </c>
      <c r="F79" s="1">
        <v>10</v>
      </c>
      <c r="G79" s="1" t="s">
        <v>64</v>
      </c>
      <c r="H79" s="1">
        <v>7</v>
      </c>
      <c r="I79" s="8">
        <v>2.7</v>
      </c>
      <c r="J79" s="8"/>
      <c r="K79" s="1"/>
      <c r="L79" s="1"/>
      <c r="M79" s="1"/>
      <c r="N79" s="1">
        <f t="shared" si="15"/>
        <v>23.477666666666671</v>
      </c>
      <c r="O79" s="1">
        <v>0.64600000000000002</v>
      </c>
      <c r="P79" s="1">
        <f t="shared" si="16"/>
        <v>56.46</v>
      </c>
      <c r="Q79" s="1"/>
      <c r="R79" s="1"/>
      <c r="S79" s="1">
        <f t="shared" si="17"/>
        <v>33.875999999999998</v>
      </c>
      <c r="T79" s="1">
        <v>50</v>
      </c>
      <c r="U79" s="1">
        <f t="shared" si="18"/>
        <v>5</v>
      </c>
      <c r="V79" s="1"/>
      <c r="W79" s="1"/>
      <c r="X79" s="1"/>
      <c r="Y79" s="1"/>
      <c r="Z79" s="8"/>
      <c r="AA79" s="8"/>
      <c r="AB79" s="8">
        <f t="shared" si="19"/>
        <v>0</v>
      </c>
      <c r="AC79" s="1"/>
      <c r="AD79" s="1"/>
      <c r="AE79" s="1"/>
      <c r="AF79" s="1"/>
      <c r="AG79" s="1">
        <f t="shared" si="20"/>
        <v>0</v>
      </c>
      <c r="AH79" s="1"/>
      <c r="AI79" s="1"/>
      <c r="AJ79" s="1"/>
      <c r="AK79" s="1"/>
      <c r="AL79" s="1"/>
      <c r="AM79" s="1" t="s">
        <v>301</v>
      </c>
      <c r="AN79" s="1">
        <v>0.05</v>
      </c>
      <c r="AO79" s="1">
        <f t="shared" si="21"/>
        <v>0.05</v>
      </c>
      <c r="AP79" s="1"/>
      <c r="AQ79" s="1"/>
      <c r="AR79" s="1"/>
      <c r="AS79" s="1"/>
      <c r="AT79" s="1"/>
      <c r="AU79" s="1" t="s">
        <v>65</v>
      </c>
      <c r="AV79" s="1">
        <v>0.1</v>
      </c>
      <c r="AW79" s="1">
        <f t="shared" si="22"/>
        <v>0.1</v>
      </c>
      <c r="AX79" s="1">
        <f t="shared" si="23"/>
        <v>62.353666666666669</v>
      </c>
      <c r="AY79" s="1">
        <f t="shared" si="24"/>
        <v>0.15000000000000002</v>
      </c>
      <c r="AZ79" s="1">
        <f t="shared" si="25"/>
        <v>62.503666666666668</v>
      </c>
      <c r="BA79" s="1">
        <f t="shared" si="26"/>
        <v>76</v>
      </c>
      <c r="BB79" s="1">
        <f t="shared" si="27"/>
        <v>75</v>
      </c>
      <c r="BC79" s="16"/>
      <c r="BD79" s="16"/>
      <c r="BE79" s="16"/>
      <c r="BF79" s="16"/>
      <c r="BG79" s="16"/>
      <c r="BH79" s="16"/>
      <c r="BI79" s="16"/>
      <c r="BJ79" s="16"/>
    </row>
    <row r="80" spans="1:62" ht="14" x14ac:dyDescent="0.25">
      <c r="A80" s="1" t="s">
        <v>292</v>
      </c>
      <c r="B80" s="1" t="s">
        <v>417</v>
      </c>
      <c r="C80" s="1" t="s">
        <v>418</v>
      </c>
      <c r="D80" s="32">
        <v>59.324444444444403</v>
      </c>
      <c r="E80" s="1" t="s">
        <v>76</v>
      </c>
      <c r="F80" s="1">
        <v>10</v>
      </c>
      <c r="G80" s="1" t="s">
        <v>64</v>
      </c>
      <c r="H80" s="1">
        <v>7</v>
      </c>
      <c r="I80" s="8">
        <v>0</v>
      </c>
      <c r="J80" s="8"/>
      <c r="K80" s="1"/>
      <c r="L80" s="1"/>
      <c r="M80" s="1"/>
      <c r="N80" s="1">
        <f t="shared" si="15"/>
        <v>22.897333333333318</v>
      </c>
      <c r="O80" s="1">
        <v>1.0409999999999999</v>
      </c>
      <c r="P80" s="1">
        <f t="shared" si="16"/>
        <v>60.41</v>
      </c>
      <c r="Q80" s="1"/>
      <c r="R80" s="1"/>
      <c r="S80" s="1">
        <f t="shared" si="17"/>
        <v>36.245999999999995</v>
      </c>
      <c r="T80" s="1">
        <v>0</v>
      </c>
      <c r="U80" s="1">
        <f t="shared" si="18"/>
        <v>0</v>
      </c>
      <c r="V80" s="1"/>
      <c r="W80" s="1"/>
      <c r="X80" s="1"/>
      <c r="Y80" s="1"/>
      <c r="Z80" s="8"/>
      <c r="AA80" s="8"/>
      <c r="AB80" s="8">
        <f t="shared" si="19"/>
        <v>0</v>
      </c>
      <c r="AC80" s="1"/>
      <c r="AD80" s="1"/>
      <c r="AE80" s="1"/>
      <c r="AF80" s="1"/>
      <c r="AG80" s="1">
        <f t="shared" si="20"/>
        <v>0</v>
      </c>
      <c r="AH80" s="1" t="s">
        <v>419</v>
      </c>
      <c r="AI80" s="1" t="s">
        <v>419</v>
      </c>
      <c r="AJ80" s="1">
        <v>1</v>
      </c>
      <c r="AK80" s="1"/>
      <c r="AL80" s="1"/>
      <c r="AM80" s="1" t="s">
        <v>301</v>
      </c>
      <c r="AN80" s="1">
        <v>0.05</v>
      </c>
      <c r="AO80" s="1">
        <f t="shared" si="21"/>
        <v>1.05</v>
      </c>
      <c r="AP80" s="1"/>
      <c r="AQ80" s="1"/>
      <c r="AR80" s="1"/>
      <c r="AS80" s="1"/>
      <c r="AT80" s="1"/>
      <c r="AU80" s="1" t="s">
        <v>65</v>
      </c>
      <c r="AV80" s="1">
        <v>0.1</v>
      </c>
      <c r="AW80" s="1">
        <f t="shared" si="22"/>
        <v>0.1</v>
      </c>
      <c r="AX80" s="1">
        <f t="shared" si="23"/>
        <v>59.143333333333317</v>
      </c>
      <c r="AY80" s="1">
        <f t="shared" si="24"/>
        <v>1.1500000000000001</v>
      </c>
      <c r="AZ80" s="1">
        <f t="shared" si="25"/>
        <v>60.293333333333315</v>
      </c>
      <c r="BA80" s="1">
        <f t="shared" si="26"/>
        <v>75</v>
      </c>
      <c r="BB80" s="1">
        <f t="shared" si="27"/>
        <v>76</v>
      </c>
      <c r="BC80" s="16"/>
      <c r="BD80" s="16"/>
      <c r="BE80" s="16"/>
      <c r="BF80" s="16"/>
      <c r="BG80" s="16"/>
      <c r="BH80" s="16"/>
      <c r="BI80" s="16"/>
      <c r="BJ80" s="16"/>
    </row>
    <row r="1048285" spans="9:11" x14ac:dyDescent="0.25">
      <c r="I1048285" s="3"/>
      <c r="J1048285" s="3"/>
      <c r="K1048285" s="3"/>
    </row>
    <row r="1048286" spans="9:11" x14ac:dyDescent="0.25">
      <c r="I1048286" s="3"/>
      <c r="J1048286" s="3"/>
      <c r="K1048286" s="3"/>
    </row>
    <row r="1048287" spans="9:11" x14ac:dyDescent="0.25">
      <c r="I1048287" s="3"/>
      <c r="J1048287" s="3"/>
      <c r="K1048287" s="3"/>
    </row>
    <row r="1048288" spans="9:11" x14ac:dyDescent="0.25">
      <c r="I1048288" s="3"/>
      <c r="J1048288" s="3"/>
      <c r="K1048288" s="3"/>
    </row>
    <row r="1048289" spans="9:11" x14ac:dyDescent="0.25">
      <c r="I1048289" s="3"/>
      <c r="J1048289" s="3"/>
      <c r="K1048289" s="3"/>
    </row>
    <row r="1048290" spans="9:11" x14ac:dyDescent="0.25">
      <c r="I1048290" s="3"/>
      <c r="J1048290" s="3"/>
      <c r="K1048290" s="3"/>
    </row>
    <row r="1048291" spans="9:11" x14ac:dyDescent="0.25">
      <c r="I1048291" s="3"/>
      <c r="J1048291" s="3"/>
      <c r="K1048291" s="3"/>
    </row>
    <row r="1048292" spans="9:11" x14ac:dyDescent="0.25">
      <c r="I1048292" s="3"/>
      <c r="J1048292" s="3"/>
      <c r="K1048292" s="3"/>
    </row>
    <row r="1048293" spans="9:11" x14ac:dyDescent="0.25">
      <c r="I1048293" s="3"/>
      <c r="J1048293" s="3"/>
      <c r="K1048293" s="3"/>
    </row>
    <row r="1048294" spans="9:11" x14ac:dyDescent="0.25">
      <c r="I1048294" s="3"/>
      <c r="J1048294" s="3"/>
      <c r="K1048294" s="3"/>
    </row>
    <row r="1048295" spans="9:11" x14ac:dyDescent="0.25">
      <c r="I1048295" s="3"/>
      <c r="J1048295" s="3"/>
      <c r="K1048295" s="3"/>
    </row>
    <row r="1048296" spans="9:11" x14ac:dyDescent="0.25">
      <c r="I1048296" s="3"/>
      <c r="J1048296" s="3"/>
      <c r="K1048296" s="3"/>
    </row>
    <row r="1048297" spans="9:11" x14ac:dyDescent="0.25">
      <c r="I1048297" s="3"/>
      <c r="J1048297" s="3"/>
      <c r="K1048297" s="3"/>
    </row>
    <row r="1048298" spans="9:11" x14ac:dyDescent="0.25">
      <c r="I1048298" s="3"/>
      <c r="J1048298" s="3"/>
      <c r="K1048298" s="3"/>
    </row>
    <row r="1048299" spans="9:11" x14ac:dyDescent="0.25">
      <c r="I1048299" s="3"/>
      <c r="J1048299" s="3"/>
      <c r="K1048299" s="3"/>
    </row>
    <row r="1048300" spans="9:11" x14ac:dyDescent="0.25">
      <c r="I1048300" s="3"/>
      <c r="J1048300" s="3"/>
      <c r="K1048300" s="3"/>
    </row>
    <row r="1048301" spans="9:11" x14ac:dyDescent="0.25">
      <c r="I1048301" s="3"/>
      <c r="J1048301" s="3"/>
      <c r="K1048301" s="3"/>
    </row>
    <row r="1048302" spans="9:11" x14ac:dyDescent="0.25">
      <c r="I1048302" s="3"/>
      <c r="J1048302" s="3"/>
      <c r="K1048302" s="3"/>
    </row>
    <row r="1048303" spans="9:11" x14ac:dyDescent="0.25">
      <c r="I1048303" s="3"/>
      <c r="J1048303" s="3"/>
      <c r="K1048303" s="3"/>
    </row>
    <row r="1048304" spans="9:11" x14ac:dyDescent="0.25">
      <c r="I1048304" s="3"/>
      <c r="J1048304" s="3"/>
      <c r="K1048304" s="3"/>
    </row>
    <row r="1048305" spans="9:11" x14ac:dyDescent="0.25">
      <c r="I1048305" s="3"/>
      <c r="J1048305" s="3"/>
      <c r="K1048305" s="3"/>
    </row>
    <row r="1048306" spans="9:11" x14ac:dyDescent="0.25">
      <c r="I1048306" s="3"/>
      <c r="J1048306" s="3"/>
      <c r="K1048306" s="3"/>
    </row>
    <row r="1048307" spans="9:11" x14ac:dyDescent="0.25">
      <c r="I1048307" s="3"/>
      <c r="J1048307" s="3"/>
      <c r="K1048307" s="3"/>
    </row>
    <row r="1048308" spans="9:11" x14ac:dyDescent="0.25">
      <c r="I1048308" s="3"/>
      <c r="J1048308" s="3"/>
      <c r="K1048308" s="3"/>
    </row>
    <row r="1048309" spans="9:11" x14ac:dyDescent="0.25">
      <c r="I1048309" s="3"/>
      <c r="J1048309" s="3"/>
      <c r="K1048309" s="3"/>
    </row>
    <row r="1048310" spans="9:11" x14ac:dyDescent="0.25">
      <c r="I1048310" s="3"/>
      <c r="J1048310" s="3"/>
      <c r="K1048310" s="3"/>
    </row>
    <row r="1048311" spans="9:11" x14ac:dyDescent="0.25">
      <c r="I1048311" s="3"/>
      <c r="J1048311" s="3"/>
      <c r="K1048311" s="3"/>
    </row>
    <row r="1048312" spans="9:11" x14ac:dyDescent="0.25">
      <c r="I1048312" s="3"/>
      <c r="J1048312" s="3"/>
      <c r="K1048312" s="3"/>
    </row>
    <row r="1048313" spans="9:11" x14ac:dyDescent="0.25">
      <c r="I1048313" s="3"/>
      <c r="J1048313" s="3"/>
      <c r="K1048313" s="3"/>
    </row>
    <row r="1048314" spans="9:11" x14ac:dyDescent="0.25">
      <c r="I1048314" s="3"/>
      <c r="J1048314" s="3"/>
      <c r="K1048314" s="3"/>
    </row>
    <row r="1048315" spans="9:11" x14ac:dyDescent="0.25">
      <c r="I1048315" s="3"/>
      <c r="J1048315" s="3"/>
      <c r="K1048315" s="3"/>
    </row>
    <row r="1048316" spans="9:11" x14ac:dyDescent="0.25">
      <c r="I1048316" s="3"/>
      <c r="J1048316" s="3"/>
      <c r="K1048316" s="3"/>
    </row>
    <row r="1048317" spans="9:11" x14ac:dyDescent="0.25">
      <c r="I1048317" s="3"/>
      <c r="J1048317" s="3"/>
      <c r="K1048317" s="3"/>
    </row>
    <row r="1048318" spans="9:11" x14ac:dyDescent="0.25">
      <c r="I1048318" s="3"/>
      <c r="J1048318" s="3"/>
      <c r="K1048318" s="3"/>
    </row>
    <row r="1048319" spans="9:11" x14ac:dyDescent="0.25">
      <c r="I1048319" s="3"/>
      <c r="J1048319" s="3"/>
      <c r="K1048319" s="3"/>
    </row>
    <row r="1048320" spans="9:11" x14ac:dyDescent="0.25">
      <c r="I1048320" s="3"/>
      <c r="J1048320" s="3"/>
      <c r="K1048320" s="3"/>
    </row>
    <row r="1048321" spans="9:11" x14ac:dyDescent="0.25">
      <c r="I1048321" s="3"/>
      <c r="J1048321" s="3"/>
      <c r="K1048321" s="3"/>
    </row>
    <row r="1048322" spans="9:11" x14ac:dyDescent="0.25">
      <c r="I1048322" s="3"/>
      <c r="J1048322" s="3"/>
      <c r="K1048322" s="3"/>
    </row>
    <row r="1048323" spans="9:11" x14ac:dyDescent="0.25">
      <c r="I1048323" s="3"/>
      <c r="J1048323" s="3"/>
      <c r="K1048323" s="3"/>
    </row>
    <row r="1048324" spans="9:11" x14ac:dyDescent="0.25">
      <c r="I1048324" s="3"/>
      <c r="J1048324" s="3"/>
      <c r="K1048324" s="3"/>
    </row>
    <row r="1048325" spans="9:11" x14ac:dyDescent="0.25">
      <c r="I1048325" s="3"/>
      <c r="J1048325" s="3"/>
      <c r="K1048325" s="3"/>
    </row>
    <row r="1048326" spans="9:11" x14ac:dyDescent="0.25">
      <c r="I1048326" s="3"/>
      <c r="J1048326" s="3"/>
      <c r="K1048326" s="3"/>
    </row>
    <row r="1048327" spans="9:11" x14ac:dyDescent="0.25">
      <c r="I1048327" s="3"/>
      <c r="J1048327" s="3"/>
      <c r="K1048327" s="3"/>
    </row>
    <row r="1048328" spans="9:11" x14ac:dyDescent="0.25">
      <c r="I1048328" s="3"/>
      <c r="J1048328" s="3"/>
      <c r="K1048328" s="3"/>
    </row>
    <row r="1048329" spans="9:11" x14ac:dyDescent="0.25">
      <c r="I1048329" s="3"/>
      <c r="J1048329" s="3"/>
      <c r="K1048329" s="3"/>
    </row>
    <row r="1048330" spans="9:11" x14ac:dyDescent="0.25">
      <c r="I1048330" s="3"/>
      <c r="J1048330" s="3"/>
      <c r="K1048330" s="3"/>
    </row>
    <row r="1048331" spans="9:11" x14ac:dyDescent="0.25">
      <c r="I1048331" s="3"/>
      <c r="J1048331" s="3"/>
      <c r="K1048331" s="3"/>
    </row>
    <row r="1048332" spans="9:11" x14ac:dyDescent="0.25">
      <c r="I1048332" s="3"/>
      <c r="J1048332" s="3"/>
      <c r="K1048332" s="3"/>
    </row>
    <row r="1048333" spans="9:11" x14ac:dyDescent="0.25">
      <c r="I1048333" s="3"/>
      <c r="J1048333" s="3"/>
      <c r="K1048333" s="3"/>
    </row>
    <row r="1048334" spans="9:11" x14ac:dyDescent="0.25">
      <c r="I1048334" s="3"/>
      <c r="J1048334" s="3"/>
      <c r="K1048334" s="3"/>
    </row>
    <row r="1048335" spans="9:11" x14ac:dyDescent="0.25">
      <c r="I1048335" s="3"/>
      <c r="J1048335" s="3"/>
      <c r="K1048335" s="3"/>
    </row>
    <row r="1048336" spans="9:11" x14ac:dyDescent="0.25">
      <c r="I1048336" s="3"/>
      <c r="J1048336" s="3"/>
      <c r="K1048336" s="3"/>
    </row>
    <row r="1048337" spans="9:11" x14ac:dyDescent="0.25">
      <c r="I1048337" s="3"/>
      <c r="J1048337" s="3"/>
      <c r="K1048337" s="3"/>
    </row>
    <row r="1048338" spans="9:11" x14ac:dyDescent="0.25">
      <c r="I1048338" s="3"/>
      <c r="J1048338" s="3"/>
      <c r="K1048338" s="3"/>
    </row>
    <row r="1048339" spans="9:11" x14ac:dyDescent="0.25">
      <c r="I1048339" s="3"/>
      <c r="J1048339" s="3"/>
      <c r="K1048339" s="3"/>
    </row>
    <row r="1048340" spans="9:11" x14ac:dyDescent="0.25">
      <c r="I1048340" s="3"/>
      <c r="J1048340" s="3"/>
      <c r="K1048340" s="3"/>
    </row>
    <row r="1048341" spans="9:11" x14ac:dyDescent="0.25">
      <c r="I1048341" s="3"/>
      <c r="J1048341" s="3"/>
      <c r="K1048341" s="3"/>
    </row>
    <row r="1048342" spans="9:11" x14ac:dyDescent="0.25">
      <c r="I1048342" s="3"/>
      <c r="J1048342" s="3"/>
      <c r="K1048342" s="3"/>
    </row>
    <row r="1048343" spans="9:11" x14ac:dyDescent="0.25">
      <c r="I1048343" s="3"/>
      <c r="J1048343" s="3"/>
      <c r="K1048343" s="3"/>
    </row>
    <row r="1048344" spans="9:11" x14ac:dyDescent="0.25">
      <c r="I1048344" s="3"/>
      <c r="J1048344" s="3"/>
      <c r="K1048344" s="3"/>
    </row>
    <row r="1048345" spans="9:11" x14ac:dyDescent="0.25">
      <c r="I1048345" s="3"/>
      <c r="J1048345" s="3"/>
      <c r="K1048345" s="3"/>
    </row>
    <row r="1048346" spans="9:11" x14ac:dyDescent="0.25">
      <c r="I1048346" s="3"/>
      <c r="J1048346" s="3"/>
      <c r="K1048346" s="3"/>
    </row>
    <row r="1048347" spans="9:11" x14ac:dyDescent="0.25">
      <c r="I1048347" s="3"/>
      <c r="J1048347" s="3"/>
      <c r="K1048347" s="3"/>
    </row>
    <row r="1048348" spans="9:11" x14ac:dyDescent="0.25">
      <c r="I1048348" s="3"/>
      <c r="J1048348" s="3"/>
      <c r="K1048348" s="3"/>
    </row>
    <row r="1048349" spans="9:11" x14ac:dyDescent="0.25">
      <c r="I1048349" s="3"/>
      <c r="J1048349" s="3"/>
      <c r="K1048349" s="3"/>
    </row>
    <row r="1048350" spans="9:11" x14ac:dyDescent="0.25">
      <c r="I1048350" s="3"/>
      <c r="J1048350" s="3"/>
      <c r="K1048350" s="3"/>
    </row>
    <row r="1048351" spans="9:11" x14ac:dyDescent="0.25">
      <c r="I1048351" s="3"/>
      <c r="J1048351" s="3"/>
      <c r="K1048351" s="3"/>
    </row>
    <row r="1048352" spans="9:11" x14ac:dyDescent="0.25">
      <c r="I1048352" s="3"/>
      <c r="J1048352" s="3"/>
      <c r="K1048352" s="3"/>
    </row>
    <row r="1048353" spans="9:11" x14ac:dyDescent="0.25">
      <c r="I1048353" s="3"/>
      <c r="J1048353" s="3"/>
      <c r="K1048353" s="3"/>
    </row>
    <row r="1048354" spans="9:11" x14ac:dyDescent="0.25">
      <c r="I1048354" s="3"/>
      <c r="J1048354" s="3"/>
      <c r="K1048354" s="3"/>
    </row>
    <row r="1048355" spans="9:11" x14ac:dyDescent="0.25">
      <c r="I1048355" s="3"/>
      <c r="J1048355" s="3"/>
      <c r="K1048355" s="3"/>
    </row>
    <row r="1048356" spans="9:11" x14ac:dyDescent="0.25">
      <c r="I1048356" s="3"/>
      <c r="J1048356" s="3"/>
      <c r="K1048356" s="3"/>
    </row>
    <row r="1048357" spans="9:11" x14ac:dyDescent="0.25">
      <c r="I1048357" s="3"/>
      <c r="J1048357" s="3"/>
      <c r="K1048357" s="3"/>
    </row>
    <row r="1048358" spans="9:11" x14ac:dyDescent="0.25">
      <c r="I1048358" s="3"/>
      <c r="J1048358" s="3"/>
      <c r="K1048358" s="3"/>
    </row>
    <row r="1048359" spans="9:11" x14ac:dyDescent="0.25">
      <c r="I1048359" s="3"/>
      <c r="J1048359" s="3"/>
      <c r="K1048359" s="3"/>
    </row>
    <row r="1048360" spans="9:11" x14ac:dyDescent="0.25">
      <c r="I1048360" s="3"/>
      <c r="J1048360" s="3"/>
      <c r="K1048360" s="3"/>
    </row>
    <row r="1048361" spans="9:11" x14ac:dyDescent="0.25">
      <c r="I1048361" s="3"/>
      <c r="J1048361" s="3"/>
      <c r="K1048361" s="3"/>
    </row>
    <row r="1048362" spans="9:11" x14ac:dyDescent="0.25">
      <c r="I1048362" s="3"/>
      <c r="J1048362" s="3"/>
      <c r="K1048362" s="3"/>
    </row>
    <row r="1048363" spans="9:11" x14ac:dyDescent="0.25">
      <c r="I1048363" s="3"/>
      <c r="J1048363" s="3"/>
      <c r="K1048363" s="3"/>
    </row>
    <row r="1048364" spans="9:11" x14ac:dyDescent="0.25">
      <c r="I1048364" s="3"/>
      <c r="J1048364" s="3"/>
      <c r="K1048364" s="3"/>
    </row>
    <row r="1048365" spans="9:11" x14ac:dyDescent="0.25">
      <c r="I1048365" s="3"/>
      <c r="J1048365" s="3"/>
      <c r="K1048365" s="3"/>
    </row>
    <row r="1048366" spans="9:11" x14ac:dyDescent="0.25">
      <c r="I1048366" s="3"/>
      <c r="J1048366" s="3"/>
      <c r="K1048366" s="3"/>
    </row>
    <row r="1048367" spans="9:11" x14ac:dyDescent="0.25">
      <c r="I1048367" s="3"/>
      <c r="J1048367" s="3"/>
      <c r="K1048367" s="3"/>
    </row>
    <row r="1048368" spans="9:11" x14ac:dyDescent="0.25">
      <c r="I1048368" s="3"/>
      <c r="J1048368" s="3"/>
      <c r="K1048368" s="3"/>
    </row>
    <row r="1048369" spans="9:11" x14ac:dyDescent="0.25">
      <c r="I1048369" s="3"/>
      <c r="J1048369" s="3"/>
      <c r="K1048369" s="3"/>
    </row>
    <row r="1048370" spans="9:11" x14ac:dyDescent="0.25">
      <c r="I1048370" s="3"/>
      <c r="J1048370" s="3"/>
      <c r="K1048370" s="3"/>
    </row>
    <row r="1048371" spans="9:11" x14ac:dyDescent="0.25">
      <c r="I1048371" s="3"/>
      <c r="J1048371" s="3"/>
      <c r="K1048371" s="3"/>
    </row>
    <row r="1048372" spans="9:11" x14ac:dyDescent="0.25">
      <c r="I1048372" s="3"/>
      <c r="J1048372" s="3"/>
      <c r="K1048372" s="3"/>
    </row>
    <row r="1048373" spans="9:11" x14ac:dyDescent="0.25">
      <c r="I1048373" s="3"/>
      <c r="J1048373" s="3"/>
      <c r="K1048373" s="3"/>
    </row>
    <row r="1048374" spans="9:11" x14ac:dyDescent="0.25">
      <c r="I1048374" s="3"/>
      <c r="J1048374" s="3"/>
      <c r="K1048374" s="3"/>
    </row>
    <row r="1048375" spans="9:11" x14ac:dyDescent="0.25">
      <c r="I1048375" s="3"/>
      <c r="J1048375" s="3"/>
      <c r="K1048375" s="3"/>
    </row>
    <row r="1048376" spans="9:11" x14ac:dyDescent="0.25">
      <c r="I1048376" s="3"/>
      <c r="J1048376" s="3"/>
      <c r="K1048376" s="3"/>
    </row>
    <row r="1048377" spans="9:11" x14ac:dyDescent="0.25">
      <c r="I1048377" s="3"/>
      <c r="J1048377" s="3"/>
      <c r="K1048377" s="3"/>
    </row>
    <row r="1048378" spans="9:11" x14ac:dyDescent="0.25">
      <c r="I1048378" s="3"/>
      <c r="J1048378" s="3"/>
      <c r="K1048378" s="3"/>
    </row>
    <row r="1048379" spans="9:11" x14ac:dyDescent="0.25">
      <c r="I1048379" s="3"/>
      <c r="J1048379" s="3"/>
      <c r="K1048379" s="3"/>
    </row>
    <row r="1048380" spans="9:11" x14ac:dyDescent="0.25">
      <c r="I1048380" s="3"/>
      <c r="J1048380" s="3"/>
      <c r="K1048380" s="3"/>
    </row>
    <row r="1048381" spans="9:11" x14ac:dyDescent="0.25">
      <c r="I1048381" s="3"/>
      <c r="J1048381" s="3"/>
      <c r="K1048381" s="3"/>
    </row>
    <row r="1048382" spans="9:11" x14ac:dyDescent="0.25">
      <c r="I1048382" s="3"/>
      <c r="J1048382" s="3"/>
      <c r="K1048382" s="3"/>
    </row>
    <row r="1048383" spans="9:11" x14ac:dyDescent="0.25">
      <c r="I1048383" s="3"/>
      <c r="J1048383" s="3"/>
      <c r="K1048383" s="3"/>
    </row>
    <row r="1048384" spans="9:11" x14ac:dyDescent="0.25">
      <c r="I1048384" s="3"/>
      <c r="J1048384" s="3"/>
      <c r="K1048384" s="3"/>
    </row>
    <row r="1048385" spans="9:11" x14ac:dyDescent="0.25">
      <c r="I1048385" s="3"/>
      <c r="J1048385" s="3"/>
      <c r="K1048385" s="3"/>
    </row>
    <row r="1048386" spans="9:11" x14ac:dyDescent="0.25">
      <c r="I1048386" s="3"/>
      <c r="J1048386" s="3"/>
      <c r="K1048386" s="3"/>
    </row>
    <row r="1048387" spans="9:11" x14ac:dyDescent="0.25">
      <c r="I1048387" s="3"/>
      <c r="J1048387" s="3"/>
      <c r="K1048387" s="3"/>
    </row>
    <row r="1048388" spans="9:11" x14ac:dyDescent="0.25">
      <c r="I1048388" s="3"/>
      <c r="J1048388" s="3"/>
      <c r="K1048388" s="3"/>
    </row>
    <row r="1048389" spans="9:11" x14ac:dyDescent="0.25">
      <c r="I1048389" s="3"/>
      <c r="J1048389" s="3"/>
      <c r="K1048389" s="3"/>
    </row>
    <row r="1048390" spans="9:11" x14ac:dyDescent="0.25">
      <c r="I1048390" s="3"/>
      <c r="J1048390" s="3"/>
      <c r="K1048390" s="3"/>
    </row>
    <row r="1048391" spans="9:11" x14ac:dyDescent="0.25">
      <c r="I1048391" s="3"/>
      <c r="J1048391" s="3"/>
      <c r="K1048391" s="3"/>
    </row>
    <row r="1048392" spans="9:11" x14ac:dyDescent="0.25">
      <c r="I1048392" s="3"/>
      <c r="J1048392" s="3"/>
      <c r="K1048392" s="3"/>
    </row>
    <row r="1048393" spans="9:11" x14ac:dyDescent="0.25">
      <c r="I1048393" s="3"/>
      <c r="J1048393" s="3"/>
      <c r="K1048393" s="3"/>
    </row>
    <row r="1048394" spans="9:11" x14ac:dyDescent="0.25">
      <c r="I1048394" s="3"/>
      <c r="J1048394" s="3"/>
      <c r="K1048394" s="3"/>
    </row>
    <row r="1048395" spans="9:11" x14ac:dyDescent="0.25">
      <c r="I1048395" s="3"/>
      <c r="J1048395" s="3"/>
      <c r="K1048395" s="3"/>
    </row>
    <row r="1048396" spans="9:11" x14ac:dyDescent="0.25">
      <c r="I1048396" s="3"/>
      <c r="J1048396" s="3"/>
      <c r="K1048396" s="3"/>
    </row>
    <row r="1048397" spans="9:11" x14ac:dyDescent="0.25">
      <c r="I1048397" s="3"/>
      <c r="J1048397" s="3"/>
      <c r="K1048397" s="3"/>
    </row>
    <row r="1048398" spans="9:11" x14ac:dyDescent="0.25">
      <c r="I1048398" s="3"/>
      <c r="J1048398" s="3"/>
      <c r="K1048398" s="3"/>
    </row>
    <row r="1048399" spans="9:11" x14ac:dyDescent="0.25">
      <c r="I1048399" s="3"/>
      <c r="J1048399" s="3"/>
      <c r="K1048399" s="3"/>
    </row>
    <row r="1048400" spans="9:11" x14ac:dyDescent="0.25">
      <c r="I1048400" s="3"/>
      <c r="J1048400" s="3"/>
      <c r="K1048400" s="3"/>
    </row>
    <row r="1048401" spans="9:11" x14ac:dyDescent="0.25">
      <c r="I1048401" s="3"/>
      <c r="J1048401" s="3"/>
      <c r="K1048401" s="3"/>
    </row>
    <row r="1048402" spans="9:11" x14ac:dyDescent="0.25">
      <c r="I1048402" s="3"/>
      <c r="J1048402" s="3"/>
      <c r="K1048402" s="3"/>
    </row>
    <row r="1048403" spans="9:11" x14ac:dyDescent="0.25">
      <c r="I1048403" s="3"/>
      <c r="J1048403" s="3"/>
      <c r="K1048403" s="3"/>
    </row>
    <row r="1048404" spans="9:11" x14ac:dyDescent="0.25">
      <c r="I1048404" s="3"/>
      <c r="J1048404" s="3"/>
      <c r="K1048404" s="3"/>
    </row>
    <row r="1048405" spans="9:11" x14ac:dyDescent="0.25">
      <c r="I1048405" s="3"/>
      <c r="J1048405" s="3"/>
      <c r="K1048405" s="3"/>
    </row>
    <row r="1048406" spans="9:11" x14ac:dyDescent="0.25">
      <c r="I1048406" s="3"/>
      <c r="J1048406" s="3"/>
      <c r="K1048406" s="3"/>
    </row>
    <row r="1048407" spans="9:11" x14ac:dyDescent="0.25">
      <c r="I1048407" s="3"/>
      <c r="J1048407" s="3"/>
      <c r="K1048407" s="3"/>
    </row>
    <row r="1048408" spans="9:11" x14ac:dyDescent="0.25">
      <c r="I1048408" s="3"/>
      <c r="J1048408" s="3"/>
      <c r="K1048408" s="3"/>
    </row>
    <row r="1048409" spans="9:11" x14ac:dyDescent="0.25">
      <c r="I1048409" s="3"/>
      <c r="J1048409" s="3"/>
      <c r="K1048409" s="3"/>
    </row>
    <row r="1048410" spans="9:11" x14ac:dyDescent="0.25">
      <c r="I1048410" s="3"/>
      <c r="J1048410" s="3"/>
      <c r="K1048410" s="3"/>
    </row>
    <row r="1048411" spans="9:11" x14ac:dyDescent="0.25">
      <c r="I1048411" s="3"/>
      <c r="J1048411" s="3"/>
      <c r="K1048411" s="3"/>
    </row>
    <row r="1048412" spans="9:11" x14ac:dyDescent="0.25">
      <c r="I1048412" s="3"/>
      <c r="J1048412" s="3"/>
      <c r="K1048412" s="3"/>
    </row>
    <row r="1048413" spans="9:11" x14ac:dyDescent="0.25">
      <c r="I1048413" s="3"/>
      <c r="J1048413" s="3"/>
      <c r="K1048413" s="3"/>
    </row>
    <row r="1048414" spans="9:11" x14ac:dyDescent="0.25">
      <c r="I1048414" s="3"/>
      <c r="J1048414" s="3"/>
      <c r="K1048414" s="3"/>
    </row>
    <row r="1048415" spans="9:11" x14ac:dyDescent="0.25">
      <c r="I1048415" s="3"/>
      <c r="J1048415" s="3"/>
      <c r="K1048415" s="3"/>
    </row>
    <row r="1048416" spans="9:11" x14ac:dyDescent="0.25">
      <c r="I1048416" s="3"/>
      <c r="J1048416" s="3"/>
      <c r="K1048416" s="3"/>
    </row>
    <row r="1048417" spans="9:11" x14ac:dyDescent="0.25">
      <c r="I1048417" s="3"/>
      <c r="J1048417" s="3"/>
      <c r="K1048417" s="3"/>
    </row>
    <row r="1048418" spans="9:11" x14ac:dyDescent="0.25">
      <c r="I1048418" s="3"/>
      <c r="J1048418" s="3"/>
      <c r="K1048418" s="3"/>
    </row>
    <row r="1048419" spans="9:11" x14ac:dyDescent="0.25">
      <c r="I1048419" s="3"/>
      <c r="J1048419" s="3"/>
      <c r="K1048419" s="3"/>
    </row>
    <row r="1048420" spans="9:11" x14ac:dyDescent="0.25">
      <c r="I1048420" s="3"/>
      <c r="J1048420" s="3"/>
      <c r="K1048420" s="3"/>
    </row>
    <row r="1048421" spans="9:11" x14ac:dyDescent="0.25">
      <c r="I1048421" s="3"/>
      <c r="J1048421" s="3"/>
      <c r="K1048421" s="3"/>
    </row>
    <row r="1048422" spans="9:11" x14ac:dyDescent="0.25">
      <c r="I1048422" s="3"/>
      <c r="J1048422" s="3"/>
      <c r="K1048422" s="3"/>
    </row>
    <row r="1048423" spans="9:11" x14ac:dyDescent="0.25">
      <c r="I1048423" s="3"/>
      <c r="J1048423" s="3"/>
      <c r="K1048423" s="3"/>
    </row>
  </sheetData>
  <sheetProtection formatCells="0" insertHyperlinks="0" autoFilter="0"/>
  <autoFilter ref="A4:BJ80" xr:uid="{00000000-0001-0000-0100-000000000000}"/>
  <sortState xmlns:xlrd2="http://schemas.microsoft.com/office/spreadsheetml/2017/richdata2" ref="A5:BJ80">
    <sortCondition ref="A5"/>
  </sortState>
  <mergeCells count="52">
    <mergeCell ref="AZ1:AZ4"/>
    <mergeCell ref="BA1:BA4"/>
    <mergeCell ref="BB1:BB4"/>
    <mergeCell ref="AU3:AU4"/>
    <mergeCell ref="AV3:AV4"/>
    <mergeCell ref="AW2:AW4"/>
    <mergeCell ref="AX1:AX4"/>
    <mergeCell ref="AY1:AY4"/>
    <mergeCell ref="AP3:AP4"/>
    <mergeCell ref="AQ3:AQ4"/>
    <mergeCell ref="AR3:AR4"/>
    <mergeCell ref="AS3:AS4"/>
    <mergeCell ref="AT3:AT4"/>
    <mergeCell ref="AK3:AK4"/>
    <mergeCell ref="AL3:AL4"/>
    <mergeCell ref="AM3:AM4"/>
    <mergeCell ref="AN3:AN4"/>
    <mergeCell ref="AO2:AO4"/>
    <mergeCell ref="AC3:AC4"/>
    <mergeCell ref="AD3:AD4"/>
    <mergeCell ref="AE3:AE4"/>
    <mergeCell ref="AF3:AF4"/>
    <mergeCell ref="AG2:AG4"/>
    <mergeCell ref="X3:X4"/>
    <mergeCell ref="Y3:Y4"/>
    <mergeCell ref="Z3:Z4"/>
    <mergeCell ref="AA3:AA4"/>
    <mergeCell ref="AB2:AB4"/>
    <mergeCell ref="E3:M3"/>
    <mergeCell ref="AH3:AJ3"/>
    <mergeCell ref="A3:A4"/>
    <mergeCell ref="B3:B4"/>
    <mergeCell ref="C3:C4"/>
    <mergeCell ref="D3:D4"/>
    <mergeCell ref="N2:N4"/>
    <mergeCell ref="O3:O4"/>
    <mergeCell ref="P3:P4"/>
    <mergeCell ref="Q3:Q4"/>
    <mergeCell ref="R3:R4"/>
    <mergeCell ref="S2:S4"/>
    <mergeCell ref="T3:T4"/>
    <mergeCell ref="U2:U4"/>
    <mergeCell ref="V3:V4"/>
    <mergeCell ref="W3:W4"/>
    <mergeCell ref="D1:U1"/>
    <mergeCell ref="V1:AV1"/>
    <mergeCell ref="D2:M2"/>
    <mergeCell ref="O2:R2"/>
    <mergeCell ref="V2:Y2"/>
    <mergeCell ref="AC2:AF2"/>
    <mergeCell ref="AH2:AN2"/>
    <mergeCell ref="AP2:AV2"/>
  </mergeCells>
  <phoneticPr fontId="11" type="noConversion"/>
  <pageMargins left="0.75" right="0.75" top="1" bottom="1" header="0.5" footer="0.5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L201"/>
  <sheetViews>
    <sheetView zoomScale="85" zoomScaleNormal="85" workbookViewId="0">
      <pane xSplit="3" ySplit="4" topLeftCell="E25" activePane="bottomRight" state="frozen"/>
      <selection pane="topRight"/>
      <selection pane="bottomLeft"/>
      <selection pane="bottomRight" activeCell="N5" sqref="N5:N61"/>
    </sheetView>
  </sheetViews>
  <sheetFormatPr defaultColWidth="8.9140625" defaultRowHeight="13" x14ac:dyDescent="0.25"/>
  <cols>
    <col min="1" max="1" width="17.9140625" style="3" customWidth="1"/>
    <col min="2" max="2" width="8.33203125" style="3" customWidth="1"/>
    <col min="3" max="4" width="12.58203125" style="3" customWidth="1"/>
    <col min="5" max="5" width="11.9140625" style="3" customWidth="1"/>
    <col min="6" max="6" width="15.6640625" style="3" customWidth="1"/>
    <col min="7" max="8" width="11.9140625" style="3" customWidth="1"/>
    <col min="9" max="10" width="10" style="3" customWidth="1"/>
    <col min="11" max="11" width="13.83203125" style="3" customWidth="1"/>
    <col min="12" max="12" width="10" style="3" customWidth="1"/>
    <col min="13" max="13" width="13.83203125" style="3" customWidth="1"/>
    <col min="14" max="14" width="11.5" style="3" customWidth="1"/>
    <col min="15" max="15" width="8.6640625" style="3" customWidth="1"/>
    <col min="16" max="16" width="10.58203125" style="3" customWidth="1"/>
    <col min="17" max="17" width="45.58203125" style="3" customWidth="1"/>
    <col min="18" max="18" width="12.58203125" style="3" customWidth="1"/>
    <col min="19" max="19" width="6.9140625" style="3" customWidth="1"/>
    <col min="20" max="20" width="32.58203125" style="3" customWidth="1"/>
    <col min="21" max="21" width="6.9140625" style="3" customWidth="1"/>
    <col min="22" max="22" width="77.9140625" style="3" customWidth="1"/>
    <col min="23" max="23" width="8.6640625" style="3" customWidth="1"/>
    <col min="24" max="24" width="24.08203125" style="3" customWidth="1"/>
    <col min="25" max="25" width="12.58203125" style="3" customWidth="1"/>
    <col min="26" max="26" width="24.08203125" style="3" customWidth="1"/>
    <col min="27" max="27" width="22.58203125" style="3" customWidth="1"/>
    <col min="28" max="28" width="18.58203125" style="3" customWidth="1"/>
    <col min="29" max="29" width="23.33203125" style="3" customWidth="1"/>
    <col min="30" max="30" width="18.58203125" style="3" customWidth="1"/>
    <col min="31" max="31" width="14.58203125" style="3" customWidth="1"/>
    <col min="32" max="33" width="18.58203125" style="3" customWidth="1"/>
    <col min="34" max="34" width="55.58203125" style="3" customWidth="1"/>
    <col min="35" max="35" width="53" style="3" customWidth="1"/>
    <col min="36" max="36" width="8.33203125" style="3" customWidth="1"/>
    <col min="37" max="37" width="29.6640625" style="3" customWidth="1"/>
    <col min="38" max="38" width="5.08203125" style="3" customWidth="1"/>
    <col min="39" max="39" width="22.58203125" style="3" customWidth="1"/>
    <col min="40" max="40" width="5.08203125" style="3" customWidth="1"/>
    <col min="41" max="41" width="20.58203125" style="3" customWidth="1"/>
    <col min="42" max="42" width="10.58203125" style="3" customWidth="1"/>
    <col min="43" max="43" width="5.08203125" style="3" customWidth="1"/>
    <col min="44" max="44" width="8.6640625" style="3" customWidth="1"/>
    <col min="45" max="45" width="17.83203125" style="3" customWidth="1"/>
    <col min="46" max="46" width="12.58203125" style="3" customWidth="1"/>
    <col min="47" max="47" width="25.4140625" style="3" customWidth="1"/>
    <col min="48" max="48" width="16.58203125" style="3" customWidth="1"/>
    <col min="49" max="49" width="18.58203125" style="3" customWidth="1"/>
    <col min="50" max="50" width="14.58203125" style="3" customWidth="1"/>
    <col min="51" max="51" width="18.58203125" style="3" customWidth="1"/>
    <col min="52" max="52" width="11.5" style="3" customWidth="1"/>
    <col min="53" max="53" width="8.6640625" style="3" customWidth="1"/>
    <col min="54" max="54" width="10.58203125" style="3" customWidth="1"/>
    <col min="55" max="64" width="9" style="3" customWidth="1"/>
    <col min="65" max="16384" width="8.9140625" style="3"/>
  </cols>
  <sheetData>
    <row r="1" spans="1:64" ht="15" x14ac:dyDescent="0.25">
      <c r="A1" s="1"/>
      <c r="B1" s="1"/>
      <c r="C1" s="5"/>
      <c r="D1" s="62" t="s">
        <v>0</v>
      </c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3" t="s">
        <v>1</v>
      </c>
      <c r="W1" s="63"/>
      <c r="X1" s="63"/>
      <c r="Y1" s="63"/>
      <c r="Z1" s="63"/>
      <c r="AA1" s="63"/>
      <c r="AB1" s="63"/>
      <c r="AC1" s="63"/>
      <c r="AD1" s="63"/>
      <c r="AE1" s="63"/>
      <c r="AF1" s="63"/>
      <c r="AG1" s="63"/>
      <c r="AH1" s="63"/>
      <c r="AI1" s="63"/>
      <c r="AJ1" s="63"/>
      <c r="AK1" s="63"/>
      <c r="AL1" s="63"/>
      <c r="AM1" s="63"/>
      <c r="AN1" s="63"/>
      <c r="AO1" s="63"/>
      <c r="AP1" s="63"/>
      <c r="AQ1" s="63"/>
      <c r="AR1" s="63"/>
      <c r="AS1" s="63"/>
      <c r="AT1" s="63"/>
      <c r="AU1" s="63"/>
      <c r="AV1" s="63"/>
      <c r="AW1" s="10"/>
      <c r="AX1" s="82" t="s">
        <v>2</v>
      </c>
      <c r="AY1" s="83" t="s">
        <v>3</v>
      </c>
      <c r="AZ1" s="79" t="s">
        <v>4</v>
      </c>
      <c r="BA1" s="80" t="s">
        <v>5</v>
      </c>
      <c r="BB1" s="81" t="s">
        <v>6</v>
      </c>
      <c r="BC1"/>
      <c r="BD1"/>
      <c r="BE1"/>
      <c r="BF1"/>
      <c r="BG1"/>
      <c r="BH1"/>
      <c r="BI1"/>
      <c r="BJ1"/>
      <c r="BK1"/>
      <c r="BL1"/>
    </row>
    <row r="2" spans="1:64" ht="15" x14ac:dyDescent="0.25">
      <c r="A2" s="1"/>
      <c r="B2" s="1"/>
      <c r="C2" s="5"/>
      <c r="D2" s="64" t="s">
        <v>7</v>
      </c>
      <c r="E2" s="64"/>
      <c r="F2" s="64"/>
      <c r="G2" s="64"/>
      <c r="H2" s="64"/>
      <c r="I2" s="64"/>
      <c r="J2" s="64"/>
      <c r="K2" s="64"/>
      <c r="L2" s="64"/>
      <c r="M2" s="64"/>
      <c r="N2" s="64" t="s">
        <v>8</v>
      </c>
      <c r="O2" s="65" t="s">
        <v>9</v>
      </c>
      <c r="P2" s="65"/>
      <c r="Q2" s="65"/>
      <c r="R2" s="65"/>
      <c r="S2" s="65" t="s">
        <v>8</v>
      </c>
      <c r="T2" s="11" t="s">
        <v>10</v>
      </c>
      <c r="U2" s="75" t="s">
        <v>8</v>
      </c>
      <c r="V2" s="66" t="s">
        <v>11</v>
      </c>
      <c r="W2" s="66"/>
      <c r="X2" s="66"/>
      <c r="Y2" s="66"/>
      <c r="Z2" s="12"/>
      <c r="AA2" s="12"/>
      <c r="AB2" s="66" t="s">
        <v>12</v>
      </c>
      <c r="AC2" s="67" t="s">
        <v>13</v>
      </c>
      <c r="AD2" s="67"/>
      <c r="AE2" s="67"/>
      <c r="AF2" s="67"/>
      <c r="AG2" s="67" t="s">
        <v>14</v>
      </c>
      <c r="AH2" s="68" t="s">
        <v>15</v>
      </c>
      <c r="AI2" s="68"/>
      <c r="AJ2" s="68"/>
      <c r="AK2" s="68"/>
      <c r="AL2" s="68"/>
      <c r="AM2" s="68"/>
      <c r="AN2" s="68"/>
      <c r="AO2" s="68" t="s">
        <v>16</v>
      </c>
      <c r="AP2" s="69" t="s">
        <v>17</v>
      </c>
      <c r="AQ2" s="69"/>
      <c r="AR2" s="69"/>
      <c r="AS2" s="69"/>
      <c r="AT2" s="69"/>
      <c r="AU2" s="69"/>
      <c r="AV2" s="69"/>
      <c r="AW2" s="69" t="s">
        <v>18</v>
      </c>
      <c r="AX2" s="71"/>
      <c r="AY2" s="71"/>
      <c r="AZ2" s="71"/>
      <c r="BA2" s="71"/>
      <c r="BB2" s="71"/>
      <c r="BC2"/>
      <c r="BD2"/>
      <c r="BE2"/>
      <c r="BF2"/>
      <c r="BG2"/>
      <c r="BH2"/>
      <c r="BI2"/>
      <c r="BJ2"/>
      <c r="BK2"/>
      <c r="BL2"/>
    </row>
    <row r="3" spans="1:64" ht="15" x14ac:dyDescent="0.25">
      <c r="A3" s="72" t="s">
        <v>19</v>
      </c>
      <c r="B3" s="72" t="s">
        <v>20</v>
      </c>
      <c r="C3" s="73" t="s">
        <v>21</v>
      </c>
      <c r="D3" s="64" t="s">
        <v>22</v>
      </c>
      <c r="E3" s="70" t="s">
        <v>23</v>
      </c>
      <c r="F3" s="71"/>
      <c r="G3" s="71"/>
      <c r="H3" s="71"/>
      <c r="I3" s="71"/>
      <c r="J3" s="71"/>
      <c r="K3" s="71"/>
      <c r="L3" s="71"/>
      <c r="M3" s="71"/>
      <c r="N3" s="71"/>
      <c r="O3" s="65" t="s">
        <v>24</v>
      </c>
      <c r="P3" s="65" t="s">
        <v>25</v>
      </c>
      <c r="Q3" s="65" t="s">
        <v>26</v>
      </c>
      <c r="R3" s="65" t="s">
        <v>27</v>
      </c>
      <c r="S3" s="71"/>
      <c r="T3" s="75" t="s">
        <v>28</v>
      </c>
      <c r="U3" s="71"/>
      <c r="V3" s="66" t="s">
        <v>29</v>
      </c>
      <c r="W3" s="66" t="s">
        <v>30</v>
      </c>
      <c r="X3" s="66" t="s">
        <v>31</v>
      </c>
      <c r="Y3" s="66" t="s">
        <v>32</v>
      </c>
      <c r="Z3" s="76" t="s">
        <v>33</v>
      </c>
      <c r="AA3" s="76" t="s">
        <v>34</v>
      </c>
      <c r="AB3" s="71"/>
      <c r="AC3" s="67" t="s">
        <v>35</v>
      </c>
      <c r="AD3" s="67" t="s">
        <v>36</v>
      </c>
      <c r="AE3" s="67" t="s">
        <v>37</v>
      </c>
      <c r="AF3" s="67" t="s">
        <v>38</v>
      </c>
      <c r="AG3" s="71"/>
      <c r="AH3" s="68" t="s">
        <v>39</v>
      </c>
      <c r="AI3" s="71"/>
      <c r="AJ3" s="71"/>
      <c r="AK3" s="68" t="s">
        <v>40</v>
      </c>
      <c r="AL3" s="68" t="s">
        <v>41</v>
      </c>
      <c r="AM3" s="68" t="s">
        <v>42</v>
      </c>
      <c r="AN3" s="68" t="s">
        <v>41</v>
      </c>
      <c r="AO3" s="71"/>
      <c r="AP3" s="69" t="s">
        <v>43</v>
      </c>
      <c r="AQ3" s="69" t="s">
        <v>41</v>
      </c>
      <c r="AR3" s="69" t="s">
        <v>44</v>
      </c>
      <c r="AS3" s="69" t="s">
        <v>45</v>
      </c>
      <c r="AT3" s="69" t="s">
        <v>46</v>
      </c>
      <c r="AU3" s="69" t="s">
        <v>47</v>
      </c>
      <c r="AV3" s="69" t="s">
        <v>48</v>
      </c>
      <c r="AW3" s="71"/>
      <c r="AX3" s="71"/>
      <c r="AY3" s="71"/>
      <c r="AZ3" s="71"/>
      <c r="BA3" s="71"/>
      <c r="BB3" s="71"/>
      <c r="BC3"/>
      <c r="BD3"/>
      <c r="BE3"/>
      <c r="BF3"/>
      <c r="BG3"/>
      <c r="BH3"/>
      <c r="BI3"/>
      <c r="BJ3"/>
      <c r="BK3"/>
      <c r="BL3"/>
    </row>
    <row r="4" spans="1:64" ht="15" x14ac:dyDescent="0.25">
      <c r="A4" s="71"/>
      <c r="B4" s="71"/>
      <c r="C4" s="74"/>
      <c r="D4" s="71"/>
      <c r="E4" s="6" t="s">
        <v>49</v>
      </c>
      <c r="F4" s="6" t="s">
        <v>50</v>
      </c>
      <c r="G4" s="6" t="s">
        <v>51</v>
      </c>
      <c r="H4" s="6" t="s">
        <v>52</v>
      </c>
      <c r="I4" s="6" t="s">
        <v>53</v>
      </c>
      <c r="J4" s="6" t="s">
        <v>54</v>
      </c>
      <c r="K4" s="6" t="s">
        <v>55</v>
      </c>
      <c r="L4" s="6" t="s">
        <v>23</v>
      </c>
      <c r="M4" s="6" t="s">
        <v>56</v>
      </c>
      <c r="N4" s="71"/>
      <c r="O4" s="71"/>
      <c r="P4" s="71"/>
      <c r="Q4" s="71"/>
      <c r="R4" s="71"/>
      <c r="S4" s="71"/>
      <c r="T4" s="71"/>
      <c r="U4" s="71"/>
      <c r="V4" s="71"/>
      <c r="W4" s="71"/>
      <c r="X4" s="71"/>
      <c r="Y4" s="71"/>
      <c r="Z4" s="77"/>
      <c r="AA4" s="77"/>
      <c r="AB4" s="71"/>
      <c r="AC4" s="71"/>
      <c r="AD4" s="71"/>
      <c r="AE4" s="71"/>
      <c r="AF4" s="71"/>
      <c r="AG4" s="71"/>
      <c r="AH4" s="14" t="s">
        <v>57</v>
      </c>
      <c r="AI4" s="14" t="s">
        <v>58</v>
      </c>
      <c r="AJ4" s="15" t="s">
        <v>59</v>
      </c>
      <c r="AK4" s="71"/>
      <c r="AL4" s="71"/>
      <c r="AM4" s="71"/>
      <c r="AN4" s="71"/>
      <c r="AO4" s="71"/>
      <c r="AP4" s="71"/>
      <c r="AQ4" s="71"/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47"/>
      <c r="BD4"/>
      <c r="BE4"/>
      <c r="BF4"/>
      <c r="BG4"/>
      <c r="BH4"/>
      <c r="BI4"/>
      <c r="BJ4"/>
      <c r="BK4"/>
      <c r="BL4"/>
    </row>
    <row r="5" spans="1:64" ht="15" x14ac:dyDescent="0.25">
      <c r="A5" s="1" t="s">
        <v>420</v>
      </c>
      <c r="B5" s="1" t="s">
        <v>421</v>
      </c>
      <c r="C5" s="1" t="s">
        <v>422</v>
      </c>
      <c r="D5" s="2">
        <v>61.431538461538501</v>
      </c>
      <c r="E5" s="8" t="s">
        <v>64</v>
      </c>
      <c r="F5" s="8">
        <v>8</v>
      </c>
      <c r="G5" s="8" t="s">
        <v>63</v>
      </c>
      <c r="H5" s="8">
        <v>9</v>
      </c>
      <c r="I5" s="8">
        <v>4.4249999999999998</v>
      </c>
      <c r="J5" s="8"/>
      <c r="K5" s="8"/>
      <c r="L5" s="8" t="s">
        <v>258</v>
      </c>
      <c r="M5" s="8">
        <v>0.5</v>
      </c>
      <c r="N5" s="1">
        <f>(D5+F5+I5+H5+K5+M5)*0.3</f>
        <v>25.00696153846155</v>
      </c>
      <c r="O5" s="1">
        <v>3.0750000000000002</v>
      </c>
      <c r="P5" s="1">
        <f t="shared" ref="P5:P61" si="0">O5*10+50</f>
        <v>80.75</v>
      </c>
      <c r="Q5" s="1" t="s">
        <v>77</v>
      </c>
      <c r="R5" s="1">
        <v>0.2</v>
      </c>
      <c r="S5" s="1">
        <f t="shared" ref="S5:S61" si="1">(P5+R5)*0.6</f>
        <v>48.57</v>
      </c>
      <c r="T5" s="1">
        <v>68.5</v>
      </c>
      <c r="U5" s="1">
        <f>T5/10</f>
        <v>6.85</v>
      </c>
      <c r="V5" s="28" t="s">
        <v>423</v>
      </c>
      <c r="W5" s="1">
        <v>2</v>
      </c>
      <c r="X5" s="1" t="s">
        <v>424</v>
      </c>
      <c r="Y5" s="1">
        <v>0.1</v>
      </c>
      <c r="Z5" s="8"/>
      <c r="AA5" s="8"/>
      <c r="AB5" s="8">
        <f>W5+Y5+AA5</f>
        <v>2.1</v>
      </c>
      <c r="AC5" s="1" t="s">
        <v>425</v>
      </c>
      <c r="AD5" s="1">
        <v>1.05</v>
      </c>
      <c r="AE5" s="1"/>
      <c r="AF5" s="1"/>
      <c r="AG5" s="1">
        <f>AD5+AF5</f>
        <v>1.05</v>
      </c>
      <c r="AH5" s="1" t="s">
        <v>260</v>
      </c>
      <c r="AI5" s="1" t="s">
        <v>260</v>
      </c>
      <c r="AJ5" s="1">
        <v>3</v>
      </c>
      <c r="AK5" s="30" t="s">
        <v>192</v>
      </c>
      <c r="AL5" s="1">
        <v>0.25</v>
      </c>
      <c r="AM5" s="1"/>
      <c r="AN5" s="1"/>
      <c r="AO5" s="1">
        <f t="shared" ref="AO5:AO61" si="2">AJ5+AL5+AN5</f>
        <v>3.25</v>
      </c>
      <c r="AP5" s="1"/>
      <c r="AQ5" s="1"/>
      <c r="AR5" s="1"/>
      <c r="AS5" s="1"/>
      <c r="AT5" s="1"/>
      <c r="AU5" s="1" t="s">
        <v>65</v>
      </c>
      <c r="AV5" s="1">
        <v>0.1</v>
      </c>
      <c r="AW5" s="1">
        <f t="shared" ref="AW5:AW61" si="3">AT5+AV5+AQ5</f>
        <v>0.1</v>
      </c>
      <c r="AX5" s="1">
        <f t="shared" ref="AX5:AX61" si="4">N5+S5+U5</f>
        <v>80.426961538461541</v>
      </c>
      <c r="AY5" s="1">
        <f t="shared" ref="AY5:AY61" si="5">AB5+AG5+AO5+AW5</f>
        <v>6.5</v>
      </c>
      <c r="AZ5" s="1">
        <f t="shared" ref="AZ5:AZ61" si="6">AX5+AY5</f>
        <v>86.926961538461541</v>
      </c>
      <c r="BA5" s="1">
        <f t="shared" ref="BA5:BA36" si="7">RANK(O5,O:O)</f>
        <v>13</v>
      </c>
      <c r="BB5" s="1">
        <f t="shared" ref="BB5:BB36" si="8">RANK(AZ5,AZ:AZ)</f>
        <v>7</v>
      </c>
      <c r="BC5"/>
      <c r="BD5"/>
      <c r="BE5"/>
      <c r="BF5"/>
      <c r="BG5"/>
      <c r="BH5"/>
      <c r="BI5"/>
      <c r="BJ5"/>
      <c r="BK5"/>
      <c r="BL5"/>
    </row>
    <row r="6" spans="1:64" ht="15" x14ac:dyDescent="0.25">
      <c r="A6" s="1" t="s">
        <v>420</v>
      </c>
      <c r="B6" s="1" t="s">
        <v>426</v>
      </c>
      <c r="C6" s="1" t="s">
        <v>427</v>
      </c>
      <c r="D6" s="2">
        <v>58</v>
      </c>
      <c r="E6" s="8" t="s">
        <v>64</v>
      </c>
      <c r="F6" s="8">
        <v>8</v>
      </c>
      <c r="G6" s="8" t="s">
        <v>63</v>
      </c>
      <c r="H6" s="8">
        <v>9</v>
      </c>
      <c r="I6" s="8">
        <v>0</v>
      </c>
      <c r="J6" s="8"/>
      <c r="K6" s="8"/>
      <c r="L6" s="8"/>
      <c r="M6" s="1"/>
      <c r="N6" s="1">
        <f t="shared" ref="N6:N37" si="9">(D6+F6+I6+H6+K6+M6)*0.3</f>
        <v>22.5</v>
      </c>
      <c r="O6" s="1">
        <v>2.6110000000000002</v>
      </c>
      <c r="P6" s="1">
        <f t="shared" si="0"/>
        <v>76.11</v>
      </c>
      <c r="Q6" s="1"/>
      <c r="R6" s="1"/>
      <c r="S6" s="1">
        <f t="shared" si="1"/>
        <v>45.665999999999997</v>
      </c>
      <c r="T6" s="1">
        <v>72</v>
      </c>
      <c r="U6" s="1">
        <f t="shared" ref="U6:U37" si="10">T6/10</f>
        <v>7.2</v>
      </c>
      <c r="V6" s="28" t="s">
        <v>423</v>
      </c>
      <c r="W6" s="29">
        <v>2</v>
      </c>
      <c r="X6" s="1"/>
      <c r="Y6" s="1"/>
      <c r="Z6" s="8"/>
      <c r="AA6" s="8"/>
      <c r="AB6" s="8">
        <f t="shared" ref="AB6:AB37" si="11">W6+Y6+AA6</f>
        <v>2</v>
      </c>
      <c r="AC6" s="1"/>
      <c r="AD6" s="1"/>
      <c r="AE6" s="1"/>
      <c r="AF6" s="1"/>
      <c r="AG6" s="1">
        <v>0</v>
      </c>
      <c r="AH6" s="1" t="s">
        <v>107</v>
      </c>
      <c r="AI6" s="1" t="s">
        <v>107</v>
      </c>
      <c r="AJ6" s="1">
        <v>1.5</v>
      </c>
      <c r="AK6" s="1"/>
      <c r="AL6" s="1"/>
      <c r="AM6" s="1"/>
      <c r="AN6" s="1"/>
      <c r="AO6" s="1">
        <f t="shared" si="2"/>
        <v>1.5</v>
      </c>
      <c r="AP6" s="1"/>
      <c r="AQ6" s="1"/>
      <c r="AR6" s="1"/>
      <c r="AS6" s="1"/>
      <c r="AT6" s="1"/>
      <c r="AU6" s="1" t="s">
        <v>65</v>
      </c>
      <c r="AV6" s="1">
        <v>0.1</v>
      </c>
      <c r="AW6" s="1">
        <f t="shared" si="3"/>
        <v>0.1</v>
      </c>
      <c r="AX6" s="1">
        <f t="shared" si="4"/>
        <v>75.366</v>
      </c>
      <c r="AY6" s="1">
        <f t="shared" si="5"/>
        <v>3.6</v>
      </c>
      <c r="AZ6" s="1">
        <f t="shared" si="6"/>
        <v>78.965999999999994</v>
      </c>
      <c r="BA6" s="1">
        <f t="shared" si="7"/>
        <v>27</v>
      </c>
      <c r="BB6" s="1">
        <f t="shared" si="8"/>
        <v>22</v>
      </c>
      <c r="BC6"/>
      <c r="BD6"/>
      <c r="BE6"/>
      <c r="BF6"/>
      <c r="BG6"/>
      <c r="BH6"/>
      <c r="BI6"/>
      <c r="BJ6"/>
      <c r="BK6"/>
      <c r="BL6"/>
    </row>
    <row r="7" spans="1:64" ht="15" x14ac:dyDescent="0.25">
      <c r="A7" s="1" t="s">
        <v>420</v>
      </c>
      <c r="B7" s="1" t="s">
        <v>428</v>
      </c>
      <c r="C7" s="1" t="s">
        <v>429</v>
      </c>
      <c r="D7" s="2">
        <v>61.207692307692298</v>
      </c>
      <c r="E7" s="8" t="s">
        <v>64</v>
      </c>
      <c r="F7" s="8">
        <v>8</v>
      </c>
      <c r="G7" s="8" t="s">
        <v>63</v>
      </c>
      <c r="H7" s="8">
        <v>9</v>
      </c>
      <c r="I7" s="8">
        <v>0</v>
      </c>
      <c r="J7" s="8"/>
      <c r="K7" s="8"/>
      <c r="L7" s="8"/>
      <c r="M7" s="1"/>
      <c r="N7" s="1">
        <f t="shared" si="9"/>
        <v>23.462307692307689</v>
      </c>
      <c r="O7" s="1">
        <v>3.3</v>
      </c>
      <c r="P7" s="1">
        <f t="shared" si="0"/>
        <v>83</v>
      </c>
      <c r="Q7" s="1" t="s">
        <v>430</v>
      </c>
      <c r="R7" s="1">
        <v>0</v>
      </c>
      <c r="S7" s="1">
        <f t="shared" si="1"/>
        <v>49.8</v>
      </c>
      <c r="T7" s="1">
        <v>73</v>
      </c>
      <c r="U7" s="1">
        <f t="shared" si="10"/>
        <v>7.3</v>
      </c>
      <c r="V7" s="1"/>
      <c r="W7" s="1"/>
      <c r="X7" s="1"/>
      <c r="Y7" s="1"/>
      <c r="Z7" s="8"/>
      <c r="AA7" s="8"/>
      <c r="AB7" s="8">
        <f t="shared" si="11"/>
        <v>0</v>
      </c>
      <c r="AC7" s="1"/>
      <c r="AD7" s="1"/>
      <c r="AE7" s="1"/>
      <c r="AF7" s="1"/>
      <c r="AG7" s="1">
        <v>0</v>
      </c>
      <c r="AH7" s="1" t="s">
        <v>145</v>
      </c>
      <c r="AI7" s="1" t="s">
        <v>145</v>
      </c>
      <c r="AJ7" s="1">
        <v>1.5</v>
      </c>
      <c r="AK7" s="1"/>
      <c r="AL7" s="1"/>
      <c r="AM7" s="1"/>
      <c r="AN7" s="1"/>
      <c r="AO7" s="1">
        <f t="shared" si="2"/>
        <v>1.5</v>
      </c>
      <c r="AP7" s="1"/>
      <c r="AQ7" s="1"/>
      <c r="AR7" s="1"/>
      <c r="AS7" s="1"/>
      <c r="AT7" s="1"/>
      <c r="AU7" s="1" t="s">
        <v>65</v>
      </c>
      <c r="AV7" s="1">
        <v>0.1</v>
      </c>
      <c r="AW7" s="1">
        <f t="shared" si="3"/>
        <v>0.1</v>
      </c>
      <c r="AX7" s="1">
        <f t="shared" si="4"/>
        <v>80.562307692307684</v>
      </c>
      <c r="AY7" s="1">
        <f t="shared" si="5"/>
        <v>1.6</v>
      </c>
      <c r="AZ7" s="1">
        <f t="shared" si="6"/>
        <v>82.162307692307678</v>
      </c>
      <c r="BA7" s="1">
        <f t="shared" si="7"/>
        <v>9</v>
      </c>
      <c r="BB7" s="1">
        <f t="shared" si="8"/>
        <v>14</v>
      </c>
      <c r="BC7"/>
      <c r="BD7"/>
      <c r="BE7"/>
      <c r="BF7"/>
      <c r="BG7"/>
      <c r="BH7"/>
      <c r="BI7"/>
      <c r="BJ7"/>
      <c r="BK7"/>
      <c r="BL7"/>
    </row>
    <row r="8" spans="1:64" ht="15" x14ac:dyDescent="0.25">
      <c r="A8" s="1" t="s">
        <v>420</v>
      </c>
      <c r="B8" s="1" t="s">
        <v>431</v>
      </c>
      <c r="C8" s="1" t="s">
        <v>432</v>
      </c>
      <c r="D8" s="2">
        <v>61.353846153846199</v>
      </c>
      <c r="E8" s="8" t="s">
        <v>64</v>
      </c>
      <c r="F8" s="8">
        <v>8</v>
      </c>
      <c r="G8" s="8" t="s">
        <v>63</v>
      </c>
      <c r="H8" s="8">
        <v>9</v>
      </c>
      <c r="I8" s="8">
        <v>0</v>
      </c>
      <c r="J8" s="8"/>
      <c r="K8" s="8"/>
      <c r="L8" s="8"/>
      <c r="M8" s="1"/>
      <c r="N8" s="1">
        <f t="shared" si="9"/>
        <v>23.506153846153861</v>
      </c>
      <c r="O8" s="1">
        <v>1.804</v>
      </c>
      <c r="P8" s="1">
        <f t="shared" si="0"/>
        <v>68.039999999999992</v>
      </c>
      <c r="Q8" s="1"/>
      <c r="R8" s="1"/>
      <c r="S8" s="1">
        <f t="shared" si="1"/>
        <v>40.823999999999991</v>
      </c>
      <c r="T8" s="1">
        <v>63</v>
      </c>
      <c r="U8" s="1">
        <f t="shared" si="10"/>
        <v>6.3</v>
      </c>
      <c r="V8" s="1"/>
      <c r="W8" s="1"/>
      <c r="X8" s="1"/>
      <c r="Y8" s="1"/>
      <c r="Z8" s="8"/>
      <c r="AA8" s="8"/>
      <c r="AB8" s="8">
        <f t="shared" si="11"/>
        <v>0</v>
      </c>
      <c r="AC8" s="1"/>
      <c r="AD8" s="1"/>
      <c r="AE8" s="1"/>
      <c r="AF8" s="1"/>
      <c r="AG8" s="1">
        <v>0</v>
      </c>
      <c r="AH8" s="1"/>
      <c r="AI8" s="1"/>
      <c r="AJ8" s="1"/>
      <c r="AK8" s="1"/>
      <c r="AL8" s="1"/>
      <c r="AM8" s="1"/>
      <c r="AN8" s="1"/>
      <c r="AO8" s="1">
        <f t="shared" si="2"/>
        <v>0</v>
      </c>
      <c r="AP8" s="1"/>
      <c r="AQ8" s="1"/>
      <c r="AR8" s="1"/>
      <c r="AS8" s="1"/>
      <c r="AT8" s="1"/>
      <c r="AU8" s="1" t="s">
        <v>65</v>
      </c>
      <c r="AV8" s="1">
        <v>0.1</v>
      </c>
      <c r="AW8" s="1">
        <f t="shared" si="3"/>
        <v>0.1</v>
      </c>
      <c r="AX8" s="1">
        <f t="shared" si="4"/>
        <v>70.630153846153846</v>
      </c>
      <c r="AY8" s="1">
        <f t="shared" si="5"/>
        <v>0.1</v>
      </c>
      <c r="AZ8" s="1">
        <f t="shared" si="6"/>
        <v>70.73015384615384</v>
      </c>
      <c r="BA8" s="1">
        <f t="shared" si="7"/>
        <v>40</v>
      </c>
      <c r="BB8" s="1">
        <f t="shared" si="8"/>
        <v>45</v>
      </c>
      <c r="BC8"/>
      <c r="BD8"/>
      <c r="BE8"/>
      <c r="BF8"/>
      <c r="BG8"/>
      <c r="BH8"/>
      <c r="BI8"/>
      <c r="BJ8"/>
      <c r="BK8"/>
      <c r="BL8"/>
    </row>
    <row r="9" spans="1:64" ht="15" x14ac:dyDescent="0.25">
      <c r="A9" s="1" t="s">
        <v>420</v>
      </c>
      <c r="B9" s="1" t="s">
        <v>433</v>
      </c>
      <c r="C9" s="1" t="s">
        <v>434</v>
      </c>
      <c r="D9" s="2">
        <v>61.053846153846202</v>
      </c>
      <c r="E9" s="8" t="s">
        <v>64</v>
      </c>
      <c r="F9" s="8">
        <v>8</v>
      </c>
      <c r="G9" s="8" t="s">
        <v>63</v>
      </c>
      <c r="H9" s="8">
        <v>9</v>
      </c>
      <c r="I9" s="8">
        <v>0</v>
      </c>
      <c r="J9" s="8"/>
      <c r="K9" s="8"/>
      <c r="L9" s="8"/>
      <c r="M9" s="1"/>
      <c r="N9" s="1">
        <f t="shared" si="9"/>
        <v>23.416153846153858</v>
      </c>
      <c r="O9" s="1">
        <v>1.3859999999999999</v>
      </c>
      <c r="P9" s="1">
        <f t="shared" si="0"/>
        <v>63.86</v>
      </c>
      <c r="Q9" s="1"/>
      <c r="R9" s="1"/>
      <c r="S9" s="1">
        <f t="shared" si="1"/>
        <v>38.315999999999995</v>
      </c>
      <c r="T9" s="1">
        <v>92</v>
      </c>
      <c r="U9" s="1">
        <f t="shared" si="10"/>
        <v>9.1999999999999993</v>
      </c>
      <c r="V9" s="1"/>
      <c r="W9" s="1"/>
      <c r="X9" s="1"/>
      <c r="Y9" s="1"/>
      <c r="Z9" s="8"/>
      <c r="AA9" s="8"/>
      <c r="AB9" s="8">
        <f t="shared" si="11"/>
        <v>0</v>
      </c>
      <c r="AC9" s="1"/>
      <c r="AD9" s="1"/>
      <c r="AE9" s="1"/>
      <c r="AF9" s="1"/>
      <c r="AG9" s="1">
        <v>0</v>
      </c>
      <c r="AH9" s="1"/>
      <c r="AI9" s="1"/>
      <c r="AJ9" s="1"/>
      <c r="AK9" s="1"/>
      <c r="AL9" s="1"/>
      <c r="AM9" s="1"/>
      <c r="AN9" s="1"/>
      <c r="AO9" s="1">
        <f t="shared" si="2"/>
        <v>0</v>
      </c>
      <c r="AP9" s="1"/>
      <c r="AQ9" s="1"/>
      <c r="AR9" s="1"/>
      <c r="AS9" s="1"/>
      <c r="AT9" s="1"/>
      <c r="AU9" s="1" t="s">
        <v>65</v>
      </c>
      <c r="AV9" s="1">
        <v>0.1</v>
      </c>
      <c r="AW9" s="1">
        <f t="shared" si="3"/>
        <v>0.1</v>
      </c>
      <c r="AX9" s="1">
        <f t="shared" si="4"/>
        <v>70.932153846153852</v>
      </c>
      <c r="AY9" s="1">
        <f t="shared" si="5"/>
        <v>0.1</v>
      </c>
      <c r="AZ9" s="1">
        <f t="shared" si="6"/>
        <v>71.032153846153847</v>
      </c>
      <c r="BA9" s="1">
        <f t="shared" si="7"/>
        <v>46</v>
      </c>
      <c r="BB9" s="1">
        <f t="shared" si="8"/>
        <v>42</v>
      </c>
      <c r="BC9"/>
      <c r="BD9"/>
      <c r="BE9"/>
      <c r="BF9"/>
      <c r="BG9"/>
      <c r="BH9"/>
      <c r="BI9"/>
      <c r="BJ9"/>
      <c r="BK9"/>
      <c r="BL9"/>
    </row>
    <row r="10" spans="1:64" ht="15" x14ac:dyDescent="0.25">
      <c r="A10" s="1" t="s">
        <v>420</v>
      </c>
      <c r="B10" s="1" t="s">
        <v>435</v>
      </c>
      <c r="C10" s="1" t="s">
        <v>436</v>
      </c>
      <c r="D10" s="2">
        <v>60.184615384615398</v>
      </c>
      <c r="E10" s="8" t="s">
        <v>64</v>
      </c>
      <c r="F10" s="8">
        <v>8</v>
      </c>
      <c r="G10" s="8" t="s">
        <v>63</v>
      </c>
      <c r="H10" s="8">
        <v>9</v>
      </c>
      <c r="I10" s="8">
        <v>0</v>
      </c>
      <c r="J10" s="8"/>
      <c r="K10" s="8"/>
      <c r="L10" s="8"/>
      <c r="M10" s="1"/>
      <c r="N10" s="1">
        <f t="shared" si="9"/>
        <v>23.155384615384619</v>
      </c>
      <c r="O10" s="1">
        <v>2.1619999999999999</v>
      </c>
      <c r="P10" s="1">
        <f t="shared" si="0"/>
        <v>71.62</v>
      </c>
      <c r="Q10" s="1"/>
      <c r="R10" s="1"/>
      <c r="S10" s="1">
        <f t="shared" si="1"/>
        <v>42.972000000000001</v>
      </c>
      <c r="T10" s="1">
        <v>69</v>
      </c>
      <c r="U10" s="1">
        <f t="shared" si="10"/>
        <v>6.9</v>
      </c>
      <c r="V10" s="1"/>
      <c r="W10" s="1"/>
      <c r="X10" s="1"/>
      <c r="Y10" s="1"/>
      <c r="Z10" s="8"/>
      <c r="AA10" s="8"/>
      <c r="AB10" s="8">
        <f t="shared" si="11"/>
        <v>0</v>
      </c>
      <c r="AC10" s="1"/>
      <c r="AD10" s="1"/>
      <c r="AE10" s="1"/>
      <c r="AF10" s="1"/>
      <c r="AG10" s="1">
        <v>0</v>
      </c>
      <c r="AH10" s="1"/>
      <c r="AI10" s="1"/>
      <c r="AJ10" s="1"/>
      <c r="AK10" s="1"/>
      <c r="AL10" s="1"/>
      <c r="AM10" s="1"/>
      <c r="AN10" s="1"/>
      <c r="AO10" s="1">
        <f t="shared" si="2"/>
        <v>0</v>
      </c>
      <c r="AP10" s="1"/>
      <c r="AQ10" s="1"/>
      <c r="AR10" s="1"/>
      <c r="AS10" s="1"/>
      <c r="AT10" s="1"/>
      <c r="AU10" s="1" t="s">
        <v>65</v>
      </c>
      <c r="AV10" s="1">
        <v>0.1</v>
      </c>
      <c r="AW10" s="1">
        <f t="shared" si="3"/>
        <v>0.1</v>
      </c>
      <c r="AX10" s="1">
        <f t="shared" si="4"/>
        <v>73.027384615384619</v>
      </c>
      <c r="AY10" s="1">
        <f t="shared" si="5"/>
        <v>0.1</v>
      </c>
      <c r="AZ10" s="1">
        <f t="shared" si="6"/>
        <v>73.127384615384614</v>
      </c>
      <c r="BA10" s="1">
        <f t="shared" si="7"/>
        <v>35</v>
      </c>
      <c r="BB10" s="1">
        <f t="shared" si="8"/>
        <v>36</v>
      </c>
      <c r="BC10"/>
      <c r="BD10"/>
      <c r="BE10"/>
      <c r="BF10"/>
      <c r="BG10"/>
      <c r="BH10"/>
      <c r="BI10"/>
      <c r="BJ10"/>
      <c r="BK10"/>
      <c r="BL10"/>
    </row>
    <row r="11" spans="1:64" ht="15" x14ac:dyDescent="0.25">
      <c r="A11" s="1" t="s">
        <v>420</v>
      </c>
      <c r="B11" s="1" t="s">
        <v>437</v>
      </c>
      <c r="C11" s="1" t="s">
        <v>438</v>
      </c>
      <c r="D11" s="2">
        <v>61.137037037036997</v>
      </c>
      <c r="E11" s="8" t="s">
        <v>64</v>
      </c>
      <c r="F11" s="8">
        <v>8</v>
      </c>
      <c r="G11" s="8" t="s">
        <v>63</v>
      </c>
      <c r="H11" s="8">
        <v>9</v>
      </c>
      <c r="I11" s="8">
        <v>0</v>
      </c>
      <c r="J11" s="8"/>
      <c r="K11" s="8"/>
      <c r="L11" s="8"/>
      <c r="M11" s="1"/>
      <c r="N11" s="1">
        <f t="shared" si="9"/>
        <v>23.441111111111102</v>
      </c>
      <c r="O11" s="1">
        <v>2.855</v>
      </c>
      <c r="P11" s="1">
        <f t="shared" si="0"/>
        <v>78.55</v>
      </c>
      <c r="Q11" s="1"/>
      <c r="R11" s="1"/>
      <c r="S11" s="1">
        <f t="shared" si="1"/>
        <v>47.129999999999995</v>
      </c>
      <c r="T11" s="1">
        <v>69</v>
      </c>
      <c r="U11" s="1">
        <f t="shared" si="10"/>
        <v>6.9</v>
      </c>
      <c r="V11" s="1"/>
      <c r="W11" s="1"/>
      <c r="X11" s="1"/>
      <c r="Y11" s="1"/>
      <c r="Z11" s="8"/>
      <c r="AA11" s="8"/>
      <c r="AB11" s="8">
        <f t="shared" si="11"/>
        <v>0</v>
      </c>
      <c r="AC11" s="1"/>
      <c r="AD11" s="1"/>
      <c r="AE11" s="1"/>
      <c r="AF11" s="1"/>
      <c r="AG11" s="1">
        <v>0</v>
      </c>
      <c r="AH11" s="1"/>
      <c r="AI11" s="1"/>
      <c r="AJ11" s="1"/>
      <c r="AK11" s="1"/>
      <c r="AL11" s="1"/>
      <c r="AM11" s="1"/>
      <c r="AN11" s="1"/>
      <c r="AO11" s="1">
        <f t="shared" si="2"/>
        <v>0</v>
      </c>
      <c r="AP11" s="1"/>
      <c r="AQ11" s="1"/>
      <c r="AR11" s="1"/>
      <c r="AS11" s="1"/>
      <c r="AT11" s="1"/>
      <c r="AU11" s="1" t="s">
        <v>65</v>
      </c>
      <c r="AV11" s="1">
        <v>0.1</v>
      </c>
      <c r="AW11" s="1">
        <f t="shared" si="3"/>
        <v>0.1</v>
      </c>
      <c r="AX11" s="1">
        <f t="shared" si="4"/>
        <v>77.471111111111099</v>
      </c>
      <c r="AY11" s="1">
        <f t="shared" si="5"/>
        <v>0.1</v>
      </c>
      <c r="AZ11" s="1">
        <f t="shared" si="6"/>
        <v>77.571111111111094</v>
      </c>
      <c r="BA11" s="1">
        <f t="shared" si="7"/>
        <v>20</v>
      </c>
      <c r="BB11" s="1">
        <f t="shared" si="8"/>
        <v>28</v>
      </c>
      <c r="BC11"/>
      <c r="BD11"/>
      <c r="BE11"/>
      <c r="BF11"/>
      <c r="BG11"/>
      <c r="BH11"/>
      <c r="BI11"/>
      <c r="BJ11"/>
      <c r="BK11"/>
      <c r="BL11"/>
    </row>
    <row r="12" spans="1:64" ht="15" x14ac:dyDescent="0.25">
      <c r="A12" s="1" t="s">
        <v>420</v>
      </c>
      <c r="B12" s="1" t="s">
        <v>439</v>
      </c>
      <c r="C12" s="1" t="s">
        <v>440</v>
      </c>
      <c r="D12" s="2">
        <v>61.06</v>
      </c>
      <c r="E12" s="8" t="s">
        <v>64</v>
      </c>
      <c r="F12" s="8">
        <v>8</v>
      </c>
      <c r="G12" s="8" t="s">
        <v>63</v>
      </c>
      <c r="H12" s="8">
        <v>9</v>
      </c>
      <c r="I12" s="8">
        <v>0</v>
      </c>
      <c r="J12" s="8"/>
      <c r="K12" s="8"/>
      <c r="L12" s="8"/>
      <c r="M12" s="1"/>
      <c r="N12" s="1">
        <f t="shared" si="9"/>
        <v>23.417999999999999</v>
      </c>
      <c r="O12" s="1">
        <v>1.349</v>
      </c>
      <c r="P12" s="1">
        <f t="shared" si="0"/>
        <v>63.49</v>
      </c>
      <c r="Q12" s="1"/>
      <c r="R12" s="1"/>
      <c r="S12" s="1">
        <f t="shared" si="1"/>
        <v>38.094000000000001</v>
      </c>
      <c r="T12" s="1">
        <v>64</v>
      </c>
      <c r="U12" s="1">
        <f t="shared" si="10"/>
        <v>6.4</v>
      </c>
      <c r="V12" s="1"/>
      <c r="W12" s="1"/>
      <c r="X12" s="1"/>
      <c r="Y12" s="1"/>
      <c r="Z12" s="8"/>
      <c r="AA12" s="8"/>
      <c r="AB12" s="8">
        <f t="shared" si="11"/>
        <v>0</v>
      </c>
      <c r="AC12" s="1"/>
      <c r="AD12" s="1"/>
      <c r="AE12" s="1"/>
      <c r="AF12" s="1"/>
      <c r="AG12" s="1">
        <v>0</v>
      </c>
      <c r="AH12" s="1"/>
      <c r="AI12" s="1"/>
      <c r="AJ12" s="1"/>
      <c r="AK12" s="1"/>
      <c r="AL12" s="1"/>
      <c r="AM12" s="1"/>
      <c r="AN12" s="1"/>
      <c r="AO12" s="1">
        <f t="shared" si="2"/>
        <v>0</v>
      </c>
      <c r="AP12" s="1"/>
      <c r="AQ12" s="1"/>
      <c r="AR12" s="1"/>
      <c r="AS12" s="1"/>
      <c r="AT12" s="1"/>
      <c r="AU12" s="1" t="s">
        <v>65</v>
      </c>
      <c r="AV12" s="1">
        <v>0.1</v>
      </c>
      <c r="AW12" s="1">
        <f t="shared" si="3"/>
        <v>0.1</v>
      </c>
      <c r="AX12" s="1">
        <f t="shared" si="4"/>
        <v>67.912000000000006</v>
      </c>
      <c r="AY12" s="1">
        <f t="shared" si="5"/>
        <v>0.1</v>
      </c>
      <c r="AZ12" s="1">
        <f t="shared" si="6"/>
        <v>68.012</v>
      </c>
      <c r="BA12" s="1">
        <f t="shared" si="7"/>
        <v>48</v>
      </c>
      <c r="BB12" s="1">
        <f t="shared" si="8"/>
        <v>48</v>
      </c>
      <c r="BC12"/>
      <c r="BD12"/>
      <c r="BE12"/>
      <c r="BF12"/>
      <c r="BG12"/>
      <c r="BH12"/>
      <c r="BI12"/>
      <c r="BJ12"/>
      <c r="BK12"/>
      <c r="BL12"/>
    </row>
    <row r="13" spans="1:64" ht="15" x14ac:dyDescent="0.25">
      <c r="A13" s="1" t="s">
        <v>420</v>
      </c>
      <c r="B13" s="1" t="s">
        <v>441</v>
      </c>
      <c r="C13" s="1" t="s">
        <v>442</v>
      </c>
      <c r="D13" s="2">
        <v>61.406153846153799</v>
      </c>
      <c r="E13" s="8" t="s">
        <v>64</v>
      </c>
      <c r="F13" s="8">
        <v>8</v>
      </c>
      <c r="G13" s="8" t="s">
        <v>76</v>
      </c>
      <c r="H13" s="8">
        <v>8</v>
      </c>
      <c r="I13" s="8">
        <v>0</v>
      </c>
      <c r="J13" s="8"/>
      <c r="K13" s="8"/>
      <c r="L13" s="8"/>
      <c r="M13" s="1"/>
      <c r="N13" s="1">
        <f t="shared" si="9"/>
        <v>23.22184615384614</v>
      </c>
      <c r="O13" s="1">
        <v>2.63</v>
      </c>
      <c r="P13" s="1">
        <f t="shared" si="0"/>
        <v>76.3</v>
      </c>
      <c r="Q13" s="1"/>
      <c r="R13" s="1"/>
      <c r="S13" s="1">
        <f t="shared" si="1"/>
        <v>45.779999999999994</v>
      </c>
      <c r="T13" s="1">
        <v>64.5</v>
      </c>
      <c r="U13" s="1">
        <f t="shared" si="10"/>
        <v>6.45</v>
      </c>
      <c r="V13" s="1"/>
      <c r="W13" s="1"/>
      <c r="X13" s="1"/>
      <c r="Y13" s="1"/>
      <c r="Z13" s="8"/>
      <c r="AA13" s="8"/>
      <c r="AB13" s="8">
        <f t="shared" si="11"/>
        <v>0</v>
      </c>
      <c r="AC13" s="1"/>
      <c r="AD13" s="1"/>
      <c r="AE13" s="1"/>
      <c r="AF13" s="1"/>
      <c r="AG13" s="1">
        <v>0</v>
      </c>
      <c r="AH13" s="16"/>
      <c r="AI13" s="16"/>
      <c r="AJ13" s="1"/>
      <c r="AK13" s="1"/>
      <c r="AL13" s="1"/>
      <c r="AM13" s="1"/>
      <c r="AN13" s="1"/>
      <c r="AO13" s="1">
        <f t="shared" si="2"/>
        <v>0</v>
      </c>
      <c r="AP13" s="1"/>
      <c r="AQ13" s="1"/>
      <c r="AR13" s="1"/>
      <c r="AS13" s="1"/>
      <c r="AT13" s="1"/>
      <c r="AU13" s="1" t="s">
        <v>65</v>
      </c>
      <c r="AV13" s="1">
        <v>0.1</v>
      </c>
      <c r="AW13" s="1">
        <f t="shared" si="3"/>
        <v>0.1</v>
      </c>
      <c r="AX13" s="1">
        <f t="shared" si="4"/>
        <v>75.451846153846134</v>
      </c>
      <c r="AY13" s="1">
        <f t="shared" si="5"/>
        <v>0.1</v>
      </c>
      <c r="AZ13" s="1">
        <f t="shared" si="6"/>
        <v>75.551846153846128</v>
      </c>
      <c r="BA13" s="1">
        <f t="shared" si="7"/>
        <v>26</v>
      </c>
      <c r="BB13" s="1">
        <f t="shared" si="8"/>
        <v>32</v>
      </c>
      <c r="BC13"/>
      <c r="BD13"/>
      <c r="BE13"/>
      <c r="BF13"/>
      <c r="BG13"/>
      <c r="BH13"/>
      <c r="BI13"/>
      <c r="BJ13"/>
      <c r="BK13"/>
      <c r="BL13"/>
    </row>
    <row r="14" spans="1:64" ht="15" x14ac:dyDescent="0.25">
      <c r="A14" s="1" t="s">
        <v>420</v>
      </c>
      <c r="B14" s="1" t="s">
        <v>443</v>
      </c>
      <c r="C14" s="1" t="s">
        <v>444</v>
      </c>
      <c r="D14" s="2">
        <v>62.469230769230798</v>
      </c>
      <c r="E14" s="8" t="s">
        <v>64</v>
      </c>
      <c r="F14" s="8">
        <v>8</v>
      </c>
      <c r="G14" s="8" t="s">
        <v>76</v>
      </c>
      <c r="H14" s="8">
        <v>8</v>
      </c>
      <c r="I14" s="8">
        <v>2.85</v>
      </c>
      <c r="J14" s="8"/>
      <c r="K14" s="8"/>
      <c r="L14" s="8"/>
      <c r="M14" s="1"/>
      <c r="N14" s="1">
        <f t="shared" si="9"/>
        <v>24.395769230769236</v>
      </c>
      <c r="O14" s="1">
        <v>2.7250000000000001</v>
      </c>
      <c r="P14" s="1">
        <f t="shared" si="0"/>
        <v>77.25</v>
      </c>
      <c r="Q14" s="1" t="s">
        <v>445</v>
      </c>
      <c r="R14" s="1">
        <v>0</v>
      </c>
      <c r="S14" s="1">
        <f t="shared" si="1"/>
        <v>46.35</v>
      </c>
      <c r="T14" s="1">
        <v>79.5</v>
      </c>
      <c r="U14" s="1">
        <f t="shared" si="10"/>
        <v>7.95</v>
      </c>
      <c r="V14" s="1"/>
      <c r="W14" s="1"/>
      <c r="X14" s="1"/>
      <c r="Y14" s="1"/>
      <c r="Z14" s="8"/>
      <c r="AA14" s="8"/>
      <c r="AB14" s="8">
        <f t="shared" si="11"/>
        <v>0</v>
      </c>
      <c r="AC14" s="1"/>
      <c r="AD14" s="1"/>
      <c r="AE14" s="1"/>
      <c r="AF14" s="1"/>
      <c r="AG14" s="1">
        <v>0</v>
      </c>
      <c r="AH14" s="1"/>
      <c r="AI14" s="1"/>
      <c r="AJ14" s="1"/>
      <c r="AK14" s="1"/>
      <c r="AL14" s="1"/>
      <c r="AM14" s="1"/>
      <c r="AN14" s="1"/>
      <c r="AO14" s="1">
        <f t="shared" si="2"/>
        <v>0</v>
      </c>
      <c r="AP14" s="1"/>
      <c r="AQ14" s="1"/>
      <c r="AR14" s="1"/>
      <c r="AS14" s="1"/>
      <c r="AT14" s="1"/>
      <c r="AU14" s="1" t="s">
        <v>65</v>
      </c>
      <c r="AV14" s="1">
        <v>0.1</v>
      </c>
      <c r="AW14" s="1">
        <f t="shared" si="3"/>
        <v>0.1</v>
      </c>
      <c r="AX14" s="1">
        <f t="shared" si="4"/>
        <v>78.695769230769244</v>
      </c>
      <c r="AY14" s="1">
        <f t="shared" si="5"/>
        <v>0.1</v>
      </c>
      <c r="AZ14" s="1">
        <f t="shared" si="6"/>
        <v>78.795769230769238</v>
      </c>
      <c r="BA14" s="1">
        <f t="shared" si="7"/>
        <v>23</v>
      </c>
      <c r="BB14" s="1">
        <f t="shared" si="8"/>
        <v>23</v>
      </c>
      <c r="BC14"/>
      <c r="BD14"/>
      <c r="BE14"/>
      <c r="BF14"/>
      <c r="BG14"/>
      <c r="BH14"/>
      <c r="BI14"/>
      <c r="BJ14"/>
      <c r="BK14"/>
      <c r="BL14"/>
    </row>
    <row r="15" spans="1:64" ht="15" x14ac:dyDescent="0.25">
      <c r="A15" s="1" t="s">
        <v>420</v>
      </c>
      <c r="B15" s="1" t="s">
        <v>446</v>
      </c>
      <c r="C15" s="1" t="s">
        <v>447</v>
      </c>
      <c r="D15" s="2">
        <v>61.9</v>
      </c>
      <c r="E15" s="8" t="s">
        <v>64</v>
      </c>
      <c r="F15" s="8">
        <v>8</v>
      </c>
      <c r="G15" s="8" t="s">
        <v>76</v>
      </c>
      <c r="H15" s="8">
        <v>7</v>
      </c>
      <c r="I15" s="8">
        <v>0</v>
      </c>
      <c r="J15" s="8"/>
      <c r="K15" s="8"/>
      <c r="L15" s="8"/>
      <c r="M15" s="1"/>
      <c r="N15" s="1">
        <f t="shared" si="9"/>
        <v>23.07</v>
      </c>
      <c r="O15" s="1">
        <v>2.9390000000000001</v>
      </c>
      <c r="P15" s="1">
        <f t="shared" si="0"/>
        <v>79.39</v>
      </c>
      <c r="Q15" s="1"/>
      <c r="R15" s="1"/>
      <c r="S15" s="1">
        <f t="shared" si="1"/>
        <v>47.634</v>
      </c>
      <c r="T15" s="1">
        <v>74</v>
      </c>
      <c r="U15" s="1">
        <f t="shared" si="10"/>
        <v>7.4</v>
      </c>
      <c r="V15" s="1"/>
      <c r="W15" s="1"/>
      <c r="X15" s="1"/>
      <c r="Y15" s="1"/>
      <c r="Z15" s="8"/>
      <c r="AA15" s="8"/>
      <c r="AB15" s="8">
        <f t="shared" si="11"/>
        <v>0</v>
      </c>
      <c r="AC15" s="1"/>
      <c r="AD15" s="1"/>
      <c r="AE15" s="1"/>
      <c r="AF15" s="1"/>
      <c r="AG15" s="1">
        <v>0</v>
      </c>
      <c r="AH15" s="1"/>
      <c r="AI15" s="1"/>
      <c r="AJ15" s="1"/>
      <c r="AK15" s="1"/>
      <c r="AL15" s="1"/>
      <c r="AM15" s="1"/>
      <c r="AN15" s="1"/>
      <c r="AO15" s="1">
        <f t="shared" si="2"/>
        <v>0</v>
      </c>
      <c r="AP15" s="1"/>
      <c r="AQ15" s="1"/>
      <c r="AR15" s="1"/>
      <c r="AS15" s="1"/>
      <c r="AT15" s="1"/>
      <c r="AU15" s="1" t="s">
        <v>65</v>
      </c>
      <c r="AV15" s="1">
        <v>0.1</v>
      </c>
      <c r="AW15" s="1">
        <f t="shared" si="3"/>
        <v>0.1</v>
      </c>
      <c r="AX15" s="1">
        <f t="shared" si="4"/>
        <v>78.104000000000013</v>
      </c>
      <c r="AY15" s="1">
        <f t="shared" si="5"/>
        <v>0.1</v>
      </c>
      <c r="AZ15" s="1">
        <f t="shared" si="6"/>
        <v>78.204000000000008</v>
      </c>
      <c r="BA15" s="1">
        <f t="shared" si="7"/>
        <v>18</v>
      </c>
      <c r="BB15" s="1">
        <f t="shared" si="8"/>
        <v>25</v>
      </c>
      <c r="BC15"/>
      <c r="BD15"/>
      <c r="BE15"/>
      <c r="BF15"/>
      <c r="BG15"/>
      <c r="BH15"/>
      <c r="BI15"/>
      <c r="BJ15"/>
      <c r="BK15"/>
      <c r="BL15"/>
    </row>
    <row r="16" spans="1:64" ht="15" x14ac:dyDescent="0.25">
      <c r="A16" s="1" t="s">
        <v>420</v>
      </c>
      <c r="B16" s="1" t="s">
        <v>448</v>
      </c>
      <c r="C16" s="1" t="s">
        <v>449</v>
      </c>
      <c r="D16" s="2">
        <v>61.756</v>
      </c>
      <c r="E16" s="8" t="s">
        <v>64</v>
      </c>
      <c r="F16" s="8">
        <v>8</v>
      </c>
      <c r="G16" s="8" t="s">
        <v>76</v>
      </c>
      <c r="H16" s="8">
        <v>8</v>
      </c>
      <c r="I16" s="8">
        <v>0</v>
      </c>
      <c r="J16" s="8"/>
      <c r="K16" s="8"/>
      <c r="L16" s="8"/>
      <c r="M16" s="1"/>
      <c r="N16" s="1">
        <f t="shared" si="9"/>
        <v>23.326799999999999</v>
      </c>
      <c r="O16" s="1">
        <v>2.1509999999999998</v>
      </c>
      <c r="P16" s="1">
        <f t="shared" si="0"/>
        <v>71.509999999999991</v>
      </c>
      <c r="Q16" s="1"/>
      <c r="R16" s="1"/>
      <c r="S16" s="1">
        <f t="shared" si="1"/>
        <v>42.905999999999992</v>
      </c>
      <c r="T16" s="1">
        <v>83.5</v>
      </c>
      <c r="U16" s="1">
        <f t="shared" si="10"/>
        <v>8.35</v>
      </c>
      <c r="V16" s="16"/>
      <c r="W16" s="16"/>
      <c r="X16" s="1"/>
      <c r="Y16" s="1"/>
      <c r="Z16" s="8"/>
      <c r="AA16" s="8"/>
      <c r="AB16" s="8">
        <f t="shared" si="11"/>
        <v>0</v>
      </c>
      <c r="AC16" s="1"/>
      <c r="AD16" s="1"/>
      <c r="AE16" s="1"/>
      <c r="AF16" s="1"/>
      <c r="AG16" s="1">
        <v>0</v>
      </c>
      <c r="AH16" s="1"/>
      <c r="AI16" s="1"/>
      <c r="AJ16" s="1"/>
      <c r="AK16" s="1"/>
      <c r="AL16" s="1"/>
      <c r="AM16" s="1"/>
      <c r="AN16" s="1"/>
      <c r="AO16" s="1">
        <f t="shared" si="2"/>
        <v>0</v>
      </c>
      <c r="AP16" s="1"/>
      <c r="AQ16" s="1"/>
      <c r="AR16" s="1"/>
      <c r="AS16" s="1"/>
      <c r="AT16" s="1"/>
      <c r="AU16" s="1" t="s">
        <v>65</v>
      </c>
      <c r="AV16" s="1">
        <v>0.1</v>
      </c>
      <c r="AW16" s="1">
        <f t="shared" si="3"/>
        <v>0.1</v>
      </c>
      <c r="AX16" s="1">
        <f t="shared" si="4"/>
        <v>74.582799999999992</v>
      </c>
      <c r="AY16" s="1">
        <f t="shared" si="5"/>
        <v>0.1</v>
      </c>
      <c r="AZ16" s="1">
        <f t="shared" si="6"/>
        <v>74.682799999999986</v>
      </c>
      <c r="BA16" s="1">
        <f t="shared" si="7"/>
        <v>37</v>
      </c>
      <c r="BB16" s="1">
        <f t="shared" si="8"/>
        <v>33</v>
      </c>
      <c r="BC16"/>
      <c r="BD16"/>
      <c r="BE16"/>
      <c r="BF16"/>
      <c r="BG16"/>
      <c r="BH16"/>
      <c r="BI16"/>
      <c r="BJ16"/>
      <c r="BK16"/>
      <c r="BL16"/>
    </row>
    <row r="17" spans="1:64" ht="15" x14ac:dyDescent="0.25">
      <c r="A17" s="1" t="s">
        <v>420</v>
      </c>
      <c r="B17" s="1" t="s">
        <v>450</v>
      </c>
      <c r="C17" s="1" t="s">
        <v>451</v>
      </c>
      <c r="D17" s="2">
        <v>60.374074074074102</v>
      </c>
      <c r="E17" s="8" t="s">
        <v>64</v>
      </c>
      <c r="F17" s="8">
        <v>8</v>
      </c>
      <c r="G17" s="8" t="s">
        <v>63</v>
      </c>
      <c r="H17" s="8">
        <v>9</v>
      </c>
      <c r="I17" s="8">
        <v>0</v>
      </c>
      <c r="J17" s="8"/>
      <c r="K17" s="8"/>
      <c r="L17" s="8"/>
      <c r="M17" s="1"/>
      <c r="N17" s="1">
        <f t="shared" si="9"/>
        <v>23.212222222222231</v>
      </c>
      <c r="O17" s="1">
        <v>1.792</v>
      </c>
      <c r="P17" s="1">
        <f t="shared" si="0"/>
        <v>67.92</v>
      </c>
      <c r="Q17" s="1"/>
      <c r="R17" s="1"/>
      <c r="S17" s="1">
        <f t="shared" si="1"/>
        <v>40.752000000000002</v>
      </c>
      <c r="T17" s="1">
        <v>85</v>
      </c>
      <c r="U17" s="1">
        <f t="shared" si="10"/>
        <v>8.5</v>
      </c>
      <c r="V17" s="1"/>
      <c r="W17" s="1"/>
      <c r="X17" s="1"/>
      <c r="Y17" s="1"/>
      <c r="Z17" s="8"/>
      <c r="AA17" s="8"/>
      <c r="AB17" s="8">
        <f t="shared" si="11"/>
        <v>0</v>
      </c>
      <c r="AC17" s="1"/>
      <c r="AD17" s="1"/>
      <c r="AE17" s="1"/>
      <c r="AF17" s="1"/>
      <c r="AG17" s="1">
        <v>0</v>
      </c>
      <c r="AH17" s="1"/>
      <c r="AI17" s="1"/>
      <c r="AJ17" s="1"/>
      <c r="AK17" s="1"/>
      <c r="AL17" s="1"/>
      <c r="AM17" s="1"/>
      <c r="AN17" s="1"/>
      <c r="AO17" s="1">
        <f t="shared" si="2"/>
        <v>0</v>
      </c>
      <c r="AP17" s="1"/>
      <c r="AQ17" s="1"/>
      <c r="AR17" s="1"/>
      <c r="AS17" s="1"/>
      <c r="AT17" s="1"/>
      <c r="AU17" s="1" t="s">
        <v>65</v>
      </c>
      <c r="AV17" s="1">
        <v>0.1</v>
      </c>
      <c r="AW17" s="1">
        <f t="shared" si="3"/>
        <v>0.1</v>
      </c>
      <c r="AX17" s="1">
        <f t="shared" si="4"/>
        <v>72.464222222222233</v>
      </c>
      <c r="AY17" s="1">
        <f t="shared" si="5"/>
        <v>0.1</v>
      </c>
      <c r="AZ17" s="1">
        <f t="shared" si="6"/>
        <v>72.564222222222227</v>
      </c>
      <c r="BA17" s="1">
        <f t="shared" si="7"/>
        <v>41</v>
      </c>
      <c r="BB17" s="1">
        <f t="shared" si="8"/>
        <v>38</v>
      </c>
      <c r="BC17"/>
      <c r="BD17"/>
      <c r="BE17"/>
      <c r="BF17"/>
      <c r="BG17"/>
      <c r="BH17"/>
      <c r="BI17"/>
      <c r="BJ17"/>
      <c r="BK17"/>
      <c r="BL17"/>
    </row>
    <row r="18" spans="1:64" ht="15" x14ac:dyDescent="0.25">
      <c r="A18" s="1" t="s">
        <v>420</v>
      </c>
      <c r="B18" s="1" t="s">
        <v>452</v>
      </c>
      <c r="C18" s="1" t="s">
        <v>453</v>
      </c>
      <c r="D18" s="2">
        <v>56.984615384615402</v>
      </c>
      <c r="E18" s="8" t="s">
        <v>64</v>
      </c>
      <c r="F18" s="8">
        <v>8</v>
      </c>
      <c r="G18" s="8" t="s">
        <v>63</v>
      </c>
      <c r="H18" s="8">
        <v>9</v>
      </c>
      <c r="I18" s="8">
        <v>0</v>
      </c>
      <c r="J18" s="8"/>
      <c r="K18" s="8"/>
      <c r="L18" s="8"/>
      <c r="M18" s="1"/>
      <c r="N18" s="1">
        <f t="shared" si="9"/>
        <v>22.195384615384622</v>
      </c>
      <c r="O18" s="1">
        <v>2.1080000000000001</v>
      </c>
      <c r="P18" s="1">
        <f t="shared" si="0"/>
        <v>71.08</v>
      </c>
      <c r="Q18" s="1"/>
      <c r="R18" s="1"/>
      <c r="S18" s="1">
        <f t="shared" si="1"/>
        <v>42.647999999999996</v>
      </c>
      <c r="T18" s="1">
        <v>81.5</v>
      </c>
      <c r="U18" s="1">
        <f t="shared" si="10"/>
        <v>8.15</v>
      </c>
      <c r="V18" s="1"/>
      <c r="W18" s="1"/>
      <c r="X18" s="1"/>
      <c r="Y18" s="1"/>
      <c r="Z18" s="8"/>
      <c r="AA18" s="8"/>
      <c r="AB18" s="8">
        <f t="shared" si="11"/>
        <v>0</v>
      </c>
      <c r="AC18" s="1"/>
      <c r="AD18" s="1"/>
      <c r="AE18" s="1"/>
      <c r="AF18" s="1"/>
      <c r="AG18" s="1">
        <v>0</v>
      </c>
      <c r="AH18" s="1"/>
      <c r="AI18" s="1"/>
      <c r="AJ18" s="1"/>
      <c r="AK18" s="1"/>
      <c r="AL18" s="1"/>
      <c r="AM18" s="1"/>
      <c r="AN18" s="1"/>
      <c r="AO18" s="1">
        <f t="shared" si="2"/>
        <v>0</v>
      </c>
      <c r="AP18" s="1"/>
      <c r="AQ18" s="1"/>
      <c r="AR18" s="1"/>
      <c r="AS18" s="1"/>
      <c r="AT18" s="1"/>
      <c r="AU18" s="1" t="s">
        <v>65</v>
      </c>
      <c r="AV18" s="1">
        <v>0.1</v>
      </c>
      <c r="AW18" s="1">
        <f t="shared" si="3"/>
        <v>0.1</v>
      </c>
      <c r="AX18" s="1">
        <f t="shared" si="4"/>
        <v>72.993384615384628</v>
      </c>
      <c r="AY18" s="1">
        <f t="shared" si="5"/>
        <v>0.1</v>
      </c>
      <c r="AZ18" s="1">
        <f t="shared" si="6"/>
        <v>73.093384615384622</v>
      </c>
      <c r="BA18" s="1">
        <f t="shared" si="7"/>
        <v>38</v>
      </c>
      <c r="BB18" s="1">
        <f t="shared" si="8"/>
        <v>37</v>
      </c>
      <c r="BC18"/>
      <c r="BD18"/>
      <c r="BE18"/>
      <c r="BF18"/>
      <c r="BG18"/>
      <c r="BH18"/>
      <c r="BI18"/>
      <c r="BJ18"/>
      <c r="BK18"/>
      <c r="BL18"/>
    </row>
    <row r="19" spans="1:64" ht="15" x14ac:dyDescent="0.25">
      <c r="A19" s="1" t="s">
        <v>420</v>
      </c>
      <c r="B19" s="1" t="s">
        <v>454</v>
      </c>
      <c r="C19" s="1" t="s">
        <v>455</v>
      </c>
      <c r="D19" s="2">
        <v>59.9807407407407</v>
      </c>
      <c r="E19" s="8" t="s">
        <v>64</v>
      </c>
      <c r="F19" s="8">
        <v>8</v>
      </c>
      <c r="G19" s="8" t="s">
        <v>63</v>
      </c>
      <c r="H19" s="8">
        <v>9</v>
      </c>
      <c r="I19" s="8">
        <v>0</v>
      </c>
      <c r="J19" s="8"/>
      <c r="K19" s="8"/>
      <c r="L19" s="8"/>
      <c r="M19" s="1"/>
      <c r="N19" s="1">
        <f t="shared" si="9"/>
        <v>23.094222222222211</v>
      </c>
      <c r="O19" s="1">
        <v>1.337</v>
      </c>
      <c r="P19" s="1">
        <f t="shared" si="0"/>
        <v>63.37</v>
      </c>
      <c r="Q19" s="1"/>
      <c r="R19" s="1"/>
      <c r="S19" s="1">
        <f t="shared" si="1"/>
        <v>38.021999999999998</v>
      </c>
      <c r="T19" s="1">
        <v>73</v>
      </c>
      <c r="U19" s="1">
        <f t="shared" si="10"/>
        <v>7.3</v>
      </c>
      <c r="V19" s="1"/>
      <c r="W19" s="1"/>
      <c r="X19" s="1"/>
      <c r="Y19" s="1"/>
      <c r="Z19" s="8"/>
      <c r="AA19" s="8"/>
      <c r="AB19" s="8">
        <f t="shared" si="11"/>
        <v>0</v>
      </c>
      <c r="AC19" s="1"/>
      <c r="AD19" s="1"/>
      <c r="AE19" s="1"/>
      <c r="AF19" s="1"/>
      <c r="AG19" s="1">
        <v>0</v>
      </c>
      <c r="AH19" s="1"/>
      <c r="AI19" s="1"/>
      <c r="AJ19" s="1"/>
      <c r="AK19" s="1"/>
      <c r="AL19" s="1"/>
      <c r="AM19" s="1"/>
      <c r="AN19" s="1"/>
      <c r="AO19" s="1">
        <f t="shared" si="2"/>
        <v>0</v>
      </c>
      <c r="AP19" s="1"/>
      <c r="AQ19" s="1"/>
      <c r="AR19" s="1"/>
      <c r="AS19" s="1"/>
      <c r="AT19" s="1"/>
      <c r="AU19" s="1" t="s">
        <v>65</v>
      </c>
      <c r="AV19" s="1">
        <v>0.1</v>
      </c>
      <c r="AW19" s="1">
        <f t="shared" si="3"/>
        <v>0.1</v>
      </c>
      <c r="AX19" s="1">
        <f t="shared" si="4"/>
        <v>68.416222222222203</v>
      </c>
      <c r="AY19" s="1">
        <f t="shared" si="5"/>
        <v>0.1</v>
      </c>
      <c r="AZ19" s="1">
        <f t="shared" si="6"/>
        <v>68.516222222222197</v>
      </c>
      <c r="BA19" s="1">
        <f t="shared" si="7"/>
        <v>49</v>
      </c>
      <c r="BB19" s="1">
        <f t="shared" si="8"/>
        <v>46</v>
      </c>
      <c r="BC19"/>
      <c r="BD19"/>
      <c r="BE19"/>
      <c r="BF19"/>
      <c r="BG19"/>
      <c r="BH19"/>
      <c r="BI19"/>
      <c r="BJ19"/>
      <c r="BK19"/>
      <c r="BL19"/>
    </row>
    <row r="20" spans="1:64" ht="15" x14ac:dyDescent="0.25">
      <c r="A20" s="1" t="s">
        <v>420</v>
      </c>
      <c r="B20" s="1" t="s">
        <v>456</v>
      </c>
      <c r="C20" s="1" t="s">
        <v>457</v>
      </c>
      <c r="D20" s="26">
        <v>60.676174420000002</v>
      </c>
      <c r="E20" s="8" t="s">
        <v>64</v>
      </c>
      <c r="F20" s="8">
        <v>8</v>
      </c>
      <c r="G20" s="8" t="s">
        <v>63</v>
      </c>
      <c r="H20" s="8">
        <v>9</v>
      </c>
      <c r="I20" s="8">
        <v>0</v>
      </c>
      <c r="J20" s="8"/>
      <c r="K20" s="8"/>
      <c r="L20" s="8"/>
      <c r="M20" s="1"/>
      <c r="N20" s="1">
        <f t="shared" si="9"/>
        <v>23.302852325999996</v>
      </c>
      <c r="O20" s="1">
        <v>0.97</v>
      </c>
      <c r="P20" s="1">
        <f t="shared" si="0"/>
        <v>59.7</v>
      </c>
      <c r="Q20" s="1"/>
      <c r="R20" s="1"/>
      <c r="S20" s="1">
        <f t="shared" si="1"/>
        <v>35.82</v>
      </c>
      <c r="T20" s="1">
        <v>70.5</v>
      </c>
      <c r="U20" s="1">
        <f t="shared" si="10"/>
        <v>7.05</v>
      </c>
      <c r="V20" s="1"/>
      <c r="W20" s="1"/>
      <c r="X20" s="1"/>
      <c r="Y20" s="1"/>
      <c r="Z20" s="8"/>
      <c r="AA20" s="8"/>
      <c r="AB20" s="8">
        <f t="shared" si="11"/>
        <v>0</v>
      </c>
      <c r="AC20" s="1"/>
      <c r="AD20" s="1"/>
      <c r="AE20" s="1"/>
      <c r="AF20" s="1"/>
      <c r="AG20" s="1">
        <v>0</v>
      </c>
      <c r="AH20" s="1"/>
      <c r="AI20" s="1"/>
      <c r="AJ20" s="1"/>
      <c r="AK20" s="1"/>
      <c r="AL20" s="1"/>
      <c r="AM20" s="1"/>
      <c r="AN20" s="1"/>
      <c r="AO20" s="1">
        <f t="shared" si="2"/>
        <v>0</v>
      </c>
      <c r="AP20" s="1"/>
      <c r="AQ20" s="1"/>
      <c r="AR20" s="1"/>
      <c r="AS20" s="1"/>
      <c r="AT20" s="1"/>
      <c r="AU20" s="1" t="s">
        <v>65</v>
      </c>
      <c r="AV20" s="1">
        <v>0.1</v>
      </c>
      <c r="AW20" s="1">
        <f t="shared" si="3"/>
        <v>0.1</v>
      </c>
      <c r="AX20" s="1">
        <f t="shared" si="4"/>
        <v>66.172852325999997</v>
      </c>
      <c r="AY20" s="1">
        <f t="shared" si="5"/>
        <v>0.1</v>
      </c>
      <c r="AZ20" s="1">
        <f t="shared" si="6"/>
        <v>66.272852325999992</v>
      </c>
      <c r="BA20" s="1">
        <f t="shared" si="7"/>
        <v>53</v>
      </c>
      <c r="BB20" s="1">
        <f t="shared" si="8"/>
        <v>52</v>
      </c>
      <c r="BC20"/>
      <c r="BD20"/>
      <c r="BE20"/>
      <c r="BF20"/>
      <c r="BG20"/>
      <c r="BH20"/>
      <c r="BI20"/>
      <c r="BJ20"/>
      <c r="BK20"/>
      <c r="BL20"/>
    </row>
    <row r="21" spans="1:64" ht="15" x14ac:dyDescent="0.25">
      <c r="A21" s="1" t="s">
        <v>420</v>
      </c>
      <c r="B21" s="1" t="s">
        <v>458</v>
      </c>
      <c r="C21" s="1" t="s">
        <v>459</v>
      </c>
      <c r="D21" s="2">
        <v>59.518518518518498</v>
      </c>
      <c r="E21" s="8" t="s">
        <v>64</v>
      </c>
      <c r="F21" s="8">
        <v>8</v>
      </c>
      <c r="G21" s="8" t="s">
        <v>76</v>
      </c>
      <c r="H21" s="8">
        <v>8</v>
      </c>
      <c r="I21" s="8">
        <v>0</v>
      </c>
      <c r="J21" s="8"/>
      <c r="K21" s="8"/>
      <c r="L21" s="8"/>
      <c r="M21" s="1"/>
      <c r="N21" s="1">
        <f t="shared" si="9"/>
        <v>22.655555555555551</v>
      </c>
      <c r="O21" s="1">
        <v>0.316</v>
      </c>
      <c r="P21" s="1">
        <f t="shared" si="0"/>
        <v>53.16</v>
      </c>
      <c r="Q21" s="1"/>
      <c r="R21" s="1"/>
      <c r="S21" s="1">
        <f t="shared" si="1"/>
        <v>31.895999999999997</v>
      </c>
      <c r="T21" s="1">
        <v>50</v>
      </c>
      <c r="U21" s="1">
        <f t="shared" si="10"/>
        <v>5</v>
      </c>
      <c r="V21" s="1"/>
      <c r="W21" s="1"/>
      <c r="X21" s="1"/>
      <c r="Y21" s="1"/>
      <c r="Z21" s="8"/>
      <c r="AA21" s="8"/>
      <c r="AB21" s="8">
        <f t="shared" si="11"/>
        <v>0</v>
      </c>
      <c r="AC21" s="1"/>
      <c r="AD21" s="1"/>
      <c r="AE21" s="1"/>
      <c r="AF21" s="1"/>
      <c r="AG21" s="1">
        <v>0</v>
      </c>
      <c r="AH21" s="1"/>
      <c r="AI21" s="1"/>
      <c r="AJ21" s="1"/>
      <c r="AK21" s="1"/>
      <c r="AL21" s="1"/>
      <c r="AM21" s="1"/>
      <c r="AN21" s="1"/>
      <c r="AO21" s="1">
        <f t="shared" si="2"/>
        <v>0</v>
      </c>
      <c r="AP21" s="1"/>
      <c r="AQ21" s="1"/>
      <c r="AR21" s="1"/>
      <c r="AS21" s="1"/>
      <c r="AT21" s="1"/>
      <c r="AU21" s="1" t="s">
        <v>65</v>
      </c>
      <c r="AV21" s="1">
        <v>0.1</v>
      </c>
      <c r="AW21" s="1">
        <f t="shared" si="3"/>
        <v>0.1</v>
      </c>
      <c r="AX21" s="1">
        <f t="shared" si="4"/>
        <v>59.551555555555552</v>
      </c>
      <c r="AY21" s="1">
        <f t="shared" si="5"/>
        <v>0.1</v>
      </c>
      <c r="AZ21" s="1">
        <f t="shared" si="6"/>
        <v>59.651555555555554</v>
      </c>
      <c r="BA21" s="1">
        <f t="shared" si="7"/>
        <v>54</v>
      </c>
      <c r="BB21" s="1">
        <f t="shared" si="8"/>
        <v>54</v>
      </c>
      <c r="BC21"/>
      <c r="BD21"/>
      <c r="BE21"/>
      <c r="BF21"/>
      <c r="BG21"/>
      <c r="BH21"/>
      <c r="BI21"/>
      <c r="BJ21"/>
      <c r="BK21"/>
      <c r="BL21"/>
    </row>
    <row r="22" spans="1:64" ht="15" x14ac:dyDescent="0.25">
      <c r="A22" s="1" t="s">
        <v>420</v>
      </c>
      <c r="B22" s="1" t="s">
        <v>460</v>
      </c>
      <c r="C22" s="1" t="s">
        <v>461</v>
      </c>
      <c r="D22" s="2">
        <v>61.7615384615385</v>
      </c>
      <c r="E22" s="8" t="s">
        <v>64</v>
      </c>
      <c r="F22" s="8">
        <v>8</v>
      </c>
      <c r="G22" s="8" t="s">
        <v>76</v>
      </c>
      <c r="H22" s="8">
        <v>8</v>
      </c>
      <c r="I22" s="8">
        <v>0</v>
      </c>
      <c r="J22" s="8"/>
      <c r="K22" s="8"/>
      <c r="L22" s="8"/>
      <c r="M22" s="1"/>
      <c r="N22" s="1">
        <f t="shared" si="9"/>
        <v>23.328461538461546</v>
      </c>
      <c r="O22" s="1">
        <v>2.9820000000000002</v>
      </c>
      <c r="P22" s="1">
        <f t="shared" si="0"/>
        <v>79.819999999999993</v>
      </c>
      <c r="Q22" s="1"/>
      <c r="R22" s="1"/>
      <c r="S22" s="1">
        <f t="shared" si="1"/>
        <v>47.891999999999996</v>
      </c>
      <c r="T22" s="1">
        <v>79.5</v>
      </c>
      <c r="U22" s="1">
        <f t="shared" si="10"/>
        <v>7.95</v>
      </c>
      <c r="V22" s="1" t="s">
        <v>462</v>
      </c>
      <c r="W22" s="1">
        <v>6</v>
      </c>
      <c r="X22" s="1"/>
      <c r="Y22" s="1"/>
      <c r="Z22" s="8"/>
      <c r="AA22" s="8"/>
      <c r="AB22" s="8">
        <f t="shared" si="11"/>
        <v>6</v>
      </c>
      <c r="AC22" s="1"/>
      <c r="AD22" s="1"/>
      <c r="AE22" s="1"/>
      <c r="AF22" s="1"/>
      <c r="AG22" s="1">
        <v>0</v>
      </c>
      <c r="AH22" s="1" t="s">
        <v>123</v>
      </c>
      <c r="AI22" s="1" t="s">
        <v>123</v>
      </c>
      <c r="AJ22" s="1">
        <v>1</v>
      </c>
      <c r="AK22" s="1"/>
      <c r="AL22" s="1"/>
      <c r="AM22" s="1"/>
      <c r="AN22" s="1"/>
      <c r="AO22" s="1">
        <f t="shared" si="2"/>
        <v>1</v>
      </c>
      <c r="AP22" s="1"/>
      <c r="AQ22" s="1"/>
      <c r="AR22" s="1"/>
      <c r="AS22" s="1"/>
      <c r="AT22" s="1"/>
      <c r="AU22" s="1" t="s">
        <v>65</v>
      </c>
      <c r="AV22" s="1">
        <v>0.1</v>
      </c>
      <c r="AW22" s="1">
        <f t="shared" si="3"/>
        <v>0.1</v>
      </c>
      <c r="AX22" s="1">
        <f t="shared" si="4"/>
        <v>79.170461538461538</v>
      </c>
      <c r="AY22" s="1">
        <f t="shared" si="5"/>
        <v>7.1</v>
      </c>
      <c r="AZ22" s="1">
        <f t="shared" si="6"/>
        <v>86.270461538461532</v>
      </c>
      <c r="BA22" s="1">
        <f t="shared" si="7"/>
        <v>15</v>
      </c>
      <c r="BB22" s="1">
        <f t="shared" si="8"/>
        <v>8</v>
      </c>
      <c r="BC22"/>
      <c r="BD22"/>
      <c r="BE22"/>
      <c r="BF22"/>
      <c r="BG22"/>
      <c r="BH22"/>
      <c r="BI22"/>
      <c r="BJ22"/>
      <c r="BK22"/>
      <c r="BL22"/>
    </row>
    <row r="23" spans="1:64" ht="15" x14ac:dyDescent="0.25">
      <c r="A23" s="1" t="s">
        <v>420</v>
      </c>
      <c r="B23" s="1" t="s">
        <v>463</v>
      </c>
      <c r="C23" s="1" t="s">
        <v>464</v>
      </c>
      <c r="D23" s="2">
        <v>62.322222222222202</v>
      </c>
      <c r="E23" s="8" t="s">
        <v>64</v>
      </c>
      <c r="F23" s="8">
        <v>8</v>
      </c>
      <c r="G23" s="8" t="s">
        <v>76</v>
      </c>
      <c r="H23" s="8">
        <v>8</v>
      </c>
      <c r="I23" s="8">
        <v>4.5</v>
      </c>
      <c r="J23" s="8"/>
      <c r="K23" s="8"/>
      <c r="L23" s="8"/>
      <c r="M23" s="1"/>
      <c r="N23" s="1">
        <f t="shared" si="9"/>
        <v>24.846666666666657</v>
      </c>
      <c r="O23" s="1">
        <v>3.34</v>
      </c>
      <c r="P23" s="1">
        <f t="shared" si="0"/>
        <v>83.4</v>
      </c>
      <c r="Q23" s="1"/>
      <c r="R23" s="1"/>
      <c r="S23" s="1">
        <f t="shared" si="1"/>
        <v>50.04</v>
      </c>
      <c r="T23" s="1">
        <v>90</v>
      </c>
      <c r="U23" s="1">
        <f t="shared" si="10"/>
        <v>9</v>
      </c>
      <c r="V23" s="1"/>
      <c r="W23" s="1"/>
      <c r="X23" s="1"/>
      <c r="Y23" s="1"/>
      <c r="Z23" s="8"/>
      <c r="AA23" s="8"/>
      <c r="AB23" s="8">
        <f t="shared" si="11"/>
        <v>0</v>
      </c>
      <c r="AC23" s="1"/>
      <c r="AD23" s="1"/>
      <c r="AE23" s="1"/>
      <c r="AF23" s="1"/>
      <c r="AG23" s="1">
        <v>0</v>
      </c>
      <c r="AH23" s="1" t="s">
        <v>96</v>
      </c>
      <c r="AI23" s="1" t="s">
        <v>96</v>
      </c>
      <c r="AJ23" s="1">
        <v>1</v>
      </c>
      <c r="AK23" s="1"/>
      <c r="AL23" s="1"/>
      <c r="AM23" s="1"/>
      <c r="AN23" s="1"/>
      <c r="AO23" s="1">
        <f t="shared" si="2"/>
        <v>1</v>
      </c>
      <c r="AP23" s="1"/>
      <c r="AQ23" s="1"/>
      <c r="AR23" s="1"/>
      <c r="AS23" s="1"/>
      <c r="AT23" s="1"/>
      <c r="AU23" s="1" t="s">
        <v>65</v>
      </c>
      <c r="AV23" s="1">
        <v>0.1</v>
      </c>
      <c r="AW23" s="1">
        <f t="shared" si="3"/>
        <v>0.1</v>
      </c>
      <c r="AX23" s="1">
        <f t="shared" si="4"/>
        <v>83.886666666666656</v>
      </c>
      <c r="AY23" s="1">
        <f t="shared" si="5"/>
        <v>1.1000000000000001</v>
      </c>
      <c r="AZ23" s="1">
        <f t="shared" si="6"/>
        <v>84.98666666666665</v>
      </c>
      <c r="BA23" s="1">
        <f t="shared" si="7"/>
        <v>8</v>
      </c>
      <c r="BB23" s="1">
        <f t="shared" si="8"/>
        <v>9</v>
      </c>
      <c r="BC23"/>
      <c r="BD23"/>
      <c r="BE23"/>
      <c r="BF23"/>
      <c r="BG23"/>
      <c r="BH23"/>
      <c r="BI23"/>
      <c r="BJ23"/>
      <c r="BK23"/>
      <c r="BL23"/>
    </row>
    <row r="24" spans="1:64" ht="15" x14ac:dyDescent="0.25">
      <c r="A24" s="1" t="s">
        <v>420</v>
      </c>
      <c r="B24" s="1" t="s">
        <v>465</v>
      </c>
      <c r="C24" s="1" t="s">
        <v>466</v>
      </c>
      <c r="D24" s="2">
        <v>62.592307692307699</v>
      </c>
      <c r="E24" s="8" t="s">
        <v>64</v>
      </c>
      <c r="F24" s="8">
        <v>8</v>
      </c>
      <c r="G24" s="8" t="s">
        <v>76</v>
      </c>
      <c r="H24" s="8">
        <v>8</v>
      </c>
      <c r="I24" s="8">
        <v>1.5</v>
      </c>
      <c r="J24" s="8"/>
      <c r="K24" s="8"/>
      <c r="L24" s="8"/>
      <c r="M24" s="1"/>
      <c r="N24" s="1">
        <f t="shared" si="9"/>
        <v>24.027692307692309</v>
      </c>
      <c r="O24" s="1">
        <v>3.754</v>
      </c>
      <c r="P24" s="1">
        <f t="shared" si="0"/>
        <v>87.539999999999992</v>
      </c>
      <c r="Q24" s="1"/>
      <c r="R24" s="1"/>
      <c r="S24" s="1">
        <f t="shared" si="1"/>
        <v>52.523999999999994</v>
      </c>
      <c r="T24" s="1">
        <v>88</v>
      </c>
      <c r="U24" s="1">
        <f t="shared" si="10"/>
        <v>8.8000000000000007</v>
      </c>
      <c r="V24" s="1"/>
      <c r="W24" s="1"/>
      <c r="X24" s="1"/>
      <c r="Y24" s="1"/>
      <c r="Z24" s="8"/>
      <c r="AA24" s="8"/>
      <c r="AB24" s="8">
        <f t="shared" si="11"/>
        <v>0</v>
      </c>
      <c r="AC24" s="1"/>
      <c r="AD24" s="1"/>
      <c r="AE24" s="1"/>
      <c r="AF24" s="1"/>
      <c r="AG24" s="1">
        <v>0</v>
      </c>
      <c r="AH24" s="1" t="s">
        <v>84</v>
      </c>
      <c r="AI24" s="1" t="s">
        <v>84</v>
      </c>
      <c r="AJ24" s="1">
        <v>2</v>
      </c>
      <c r="AK24" s="1" t="s">
        <v>467</v>
      </c>
      <c r="AL24" s="1">
        <v>0.2</v>
      </c>
      <c r="AM24" s="1"/>
      <c r="AN24" s="1"/>
      <c r="AO24" s="1">
        <f t="shared" si="2"/>
        <v>2.2000000000000002</v>
      </c>
      <c r="AP24" s="1"/>
      <c r="AQ24" s="1"/>
      <c r="AR24" s="1"/>
      <c r="AS24" s="1"/>
      <c r="AT24" s="1"/>
      <c r="AU24" s="1" t="s">
        <v>65</v>
      </c>
      <c r="AV24" s="1">
        <v>0.1</v>
      </c>
      <c r="AW24" s="1">
        <f t="shared" si="3"/>
        <v>0.1</v>
      </c>
      <c r="AX24" s="1">
        <f t="shared" si="4"/>
        <v>85.351692307692304</v>
      </c>
      <c r="AY24" s="1">
        <f t="shared" si="5"/>
        <v>2.3000000000000003</v>
      </c>
      <c r="AZ24" s="1">
        <f t="shared" si="6"/>
        <v>87.651692307692301</v>
      </c>
      <c r="BA24" s="1">
        <f t="shared" si="7"/>
        <v>2</v>
      </c>
      <c r="BB24" s="1">
        <f t="shared" si="8"/>
        <v>6</v>
      </c>
      <c r="BC24"/>
      <c r="BD24"/>
      <c r="BE24"/>
      <c r="BF24"/>
      <c r="BG24"/>
      <c r="BH24"/>
      <c r="BI24"/>
      <c r="BJ24"/>
      <c r="BK24"/>
      <c r="BL24"/>
    </row>
    <row r="25" spans="1:64" ht="15" x14ac:dyDescent="0.25">
      <c r="A25" s="1" t="s">
        <v>420</v>
      </c>
      <c r="B25" s="1" t="s">
        <v>468</v>
      </c>
      <c r="C25" s="1" t="s">
        <v>469</v>
      </c>
      <c r="D25" s="2">
        <v>61.776923076923097</v>
      </c>
      <c r="E25" s="8" t="s">
        <v>64</v>
      </c>
      <c r="F25" s="8">
        <v>8</v>
      </c>
      <c r="G25" s="8" t="s">
        <v>63</v>
      </c>
      <c r="H25" s="8">
        <v>9</v>
      </c>
      <c r="I25" s="8">
        <v>2.85</v>
      </c>
      <c r="J25" s="8"/>
      <c r="K25" s="8"/>
      <c r="L25" s="8"/>
      <c r="M25" s="1"/>
      <c r="N25" s="1">
        <f t="shared" si="9"/>
        <v>24.488076923076928</v>
      </c>
      <c r="O25" s="1">
        <v>2.3639999999999999</v>
      </c>
      <c r="P25" s="1">
        <f t="shared" si="0"/>
        <v>73.64</v>
      </c>
      <c r="Q25" s="1"/>
      <c r="R25" s="1"/>
      <c r="S25" s="1">
        <f t="shared" si="1"/>
        <v>44.183999999999997</v>
      </c>
      <c r="T25" s="1">
        <v>79</v>
      </c>
      <c r="U25" s="1">
        <f t="shared" si="10"/>
        <v>7.9</v>
      </c>
      <c r="V25" s="1"/>
      <c r="W25" s="1"/>
      <c r="X25" s="1"/>
      <c r="Y25" s="1"/>
      <c r="Z25" s="8"/>
      <c r="AA25" s="8"/>
      <c r="AB25" s="8">
        <f t="shared" si="11"/>
        <v>0</v>
      </c>
      <c r="AC25" s="1"/>
      <c r="AD25" s="1"/>
      <c r="AE25" s="1"/>
      <c r="AF25" s="1"/>
      <c r="AG25" s="1">
        <v>0</v>
      </c>
      <c r="AH25" s="1"/>
      <c r="AI25" s="1"/>
      <c r="AJ25" s="1"/>
      <c r="AK25" s="1"/>
      <c r="AL25" s="1"/>
      <c r="AM25" s="1"/>
      <c r="AN25" s="1"/>
      <c r="AO25" s="1">
        <f t="shared" si="2"/>
        <v>0</v>
      </c>
      <c r="AP25" s="1"/>
      <c r="AQ25" s="1"/>
      <c r="AR25" s="1"/>
      <c r="AS25" s="1"/>
      <c r="AT25" s="1"/>
      <c r="AU25" s="1" t="s">
        <v>65</v>
      </c>
      <c r="AV25" s="1">
        <v>0.1</v>
      </c>
      <c r="AW25" s="1">
        <f t="shared" si="3"/>
        <v>0.1</v>
      </c>
      <c r="AX25" s="1">
        <f t="shared" si="4"/>
        <v>76.572076923076935</v>
      </c>
      <c r="AY25" s="1">
        <f t="shared" si="5"/>
        <v>0.1</v>
      </c>
      <c r="AZ25" s="1">
        <f t="shared" si="6"/>
        <v>76.672076923076929</v>
      </c>
      <c r="BA25" s="1">
        <f t="shared" si="7"/>
        <v>32</v>
      </c>
      <c r="BB25" s="1">
        <f t="shared" si="8"/>
        <v>31</v>
      </c>
      <c r="BC25"/>
      <c r="BD25"/>
      <c r="BE25"/>
      <c r="BF25"/>
      <c r="BG25"/>
      <c r="BH25"/>
      <c r="BI25"/>
      <c r="BJ25"/>
      <c r="BK25"/>
      <c r="BL25"/>
    </row>
    <row r="26" spans="1:64" ht="15" x14ac:dyDescent="0.25">
      <c r="A26" s="1" t="s">
        <v>420</v>
      </c>
      <c r="B26" s="1" t="s">
        <v>470</v>
      </c>
      <c r="C26" s="1" t="s">
        <v>471</v>
      </c>
      <c r="D26" s="2">
        <v>61.753846153846197</v>
      </c>
      <c r="E26" s="8" t="s">
        <v>64</v>
      </c>
      <c r="F26" s="8">
        <v>8</v>
      </c>
      <c r="G26" s="8" t="s">
        <v>63</v>
      </c>
      <c r="H26" s="8">
        <v>9</v>
      </c>
      <c r="I26" s="8">
        <v>0</v>
      </c>
      <c r="J26" s="8"/>
      <c r="K26" s="8"/>
      <c r="L26" s="8"/>
      <c r="M26" s="1"/>
      <c r="N26" s="1">
        <f t="shared" si="9"/>
        <v>23.626153846153858</v>
      </c>
      <c r="O26" s="1">
        <v>1.5429999999999999</v>
      </c>
      <c r="P26" s="1">
        <f t="shared" si="0"/>
        <v>65.430000000000007</v>
      </c>
      <c r="Q26" s="1"/>
      <c r="R26" s="1"/>
      <c r="S26" s="1">
        <f t="shared" si="1"/>
        <v>39.258000000000003</v>
      </c>
      <c r="T26" s="1">
        <v>79</v>
      </c>
      <c r="U26" s="1">
        <f t="shared" si="10"/>
        <v>7.9</v>
      </c>
      <c r="V26" s="1"/>
      <c r="W26" s="1"/>
      <c r="X26" s="1"/>
      <c r="Y26" s="1"/>
      <c r="Z26" s="8"/>
      <c r="AA26" s="8"/>
      <c r="AB26" s="8">
        <f t="shared" si="11"/>
        <v>0</v>
      </c>
      <c r="AC26" s="1"/>
      <c r="AD26" s="1"/>
      <c r="AE26" s="1"/>
      <c r="AF26" s="1"/>
      <c r="AG26" s="1">
        <v>0</v>
      </c>
      <c r="AH26" s="1"/>
      <c r="AI26" s="1"/>
      <c r="AJ26" s="1"/>
      <c r="AK26" s="1"/>
      <c r="AL26" s="1"/>
      <c r="AM26" s="1"/>
      <c r="AN26" s="1"/>
      <c r="AO26" s="1">
        <f t="shared" si="2"/>
        <v>0</v>
      </c>
      <c r="AP26" s="1"/>
      <c r="AQ26" s="1"/>
      <c r="AR26" s="1"/>
      <c r="AS26" s="1"/>
      <c r="AT26" s="1"/>
      <c r="AU26" s="1" t="s">
        <v>65</v>
      </c>
      <c r="AV26" s="1">
        <v>0.1</v>
      </c>
      <c r="AW26" s="1">
        <f t="shared" si="3"/>
        <v>0.1</v>
      </c>
      <c r="AX26" s="1">
        <f t="shared" si="4"/>
        <v>70.78415384615387</v>
      </c>
      <c r="AY26" s="1">
        <f t="shared" si="5"/>
        <v>0.1</v>
      </c>
      <c r="AZ26" s="1">
        <f t="shared" si="6"/>
        <v>70.884153846153865</v>
      </c>
      <c r="BA26" s="1">
        <f t="shared" si="7"/>
        <v>44</v>
      </c>
      <c r="BB26" s="1">
        <f t="shared" si="8"/>
        <v>43</v>
      </c>
      <c r="BC26"/>
      <c r="BD26"/>
      <c r="BE26"/>
      <c r="BF26"/>
      <c r="BG26"/>
      <c r="BH26"/>
      <c r="BI26"/>
      <c r="BJ26"/>
      <c r="BK26"/>
      <c r="BL26"/>
    </row>
    <row r="27" spans="1:64" ht="15" x14ac:dyDescent="0.25">
      <c r="A27" s="1" t="s">
        <v>420</v>
      </c>
      <c r="B27" s="1" t="s">
        <v>472</v>
      </c>
      <c r="C27" s="1" t="s">
        <v>473</v>
      </c>
      <c r="D27" s="2">
        <v>61.37</v>
      </c>
      <c r="E27" s="8" t="s">
        <v>64</v>
      </c>
      <c r="F27" s="8">
        <v>8</v>
      </c>
      <c r="G27" s="8" t="s">
        <v>63</v>
      </c>
      <c r="H27" s="8">
        <v>9</v>
      </c>
      <c r="I27" s="8">
        <v>0</v>
      </c>
      <c r="J27" s="8"/>
      <c r="K27" s="8"/>
      <c r="L27" s="8"/>
      <c r="M27" s="1"/>
      <c r="N27" s="1">
        <f t="shared" si="9"/>
        <v>23.510999999999999</v>
      </c>
      <c r="O27" s="1">
        <v>2.4820000000000002</v>
      </c>
      <c r="P27" s="1">
        <f t="shared" si="0"/>
        <v>74.819999999999993</v>
      </c>
      <c r="Q27" s="1"/>
      <c r="R27" s="1"/>
      <c r="S27" s="1">
        <f t="shared" si="1"/>
        <v>44.891999999999996</v>
      </c>
      <c r="T27" s="1">
        <v>90</v>
      </c>
      <c r="U27" s="1">
        <f t="shared" si="10"/>
        <v>9</v>
      </c>
      <c r="V27" s="1"/>
      <c r="W27" s="1"/>
      <c r="X27" s="1"/>
      <c r="Y27" s="1"/>
      <c r="Z27" s="8"/>
      <c r="AA27" s="8"/>
      <c r="AB27" s="8">
        <f t="shared" si="11"/>
        <v>0</v>
      </c>
      <c r="AC27" s="1"/>
      <c r="AD27" s="1"/>
      <c r="AE27" s="1"/>
      <c r="AF27" s="1"/>
      <c r="AG27" s="1">
        <v>0</v>
      </c>
      <c r="AH27" s="1" t="s">
        <v>474</v>
      </c>
      <c r="AI27" s="1" t="s">
        <v>474</v>
      </c>
      <c r="AJ27" s="1">
        <v>1.8</v>
      </c>
      <c r="AK27" s="16"/>
      <c r="AL27" s="1"/>
      <c r="AM27" s="1"/>
      <c r="AN27" s="1"/>
      <c r="AO27" s="1">
        <f t="shared" si="2"/>
        <v>1.8</v>
      </c>
      <c r="AP27" s="1"/>
      <c r="AQ27" s="1"/>
      <c r="AR27" s="1"/>
      <c r="AS27" s="1"/>
      <c r="AT27" s="1"/>
      <c r="AU27" s="1" t="s">
        <v>65</v>
      </c>
      <c r="AV27" s="1">
        <v>0.1</v>
      </c>
      <c r="AW27" s="1">
        <f t="shared" si="3"/>
        <v>0.1</v>
      </c>
      <c r="AX27" s="1">
        <f t="shared" si="4"/>
        <v>77.402999999999992</v>
      </c>
      <c r="AY27" s="1">
        <f t="shared" si="5"/>
        <v>1.9000000000000001</v>
      </c>
      <c r="AZ27" s="1">
        <f t="shared" si="6"/>
        <v>79.302999999999997</v>
      </c>
      <c r="BA27" s="1">
        <f t="shared" si="7"/>
        <v>29</v>
      </c>
      <c r="BB27" s="1">
        <f t="shared" si="8"/>
        <v>20</v>
      </c>
      <c r="BC27"/>
      <c r="BD27"/>
      <c r="BE27"/>
      <c r="BF27"/>
      <c r="BG27"/>
      <c r="BH27"/>
      <c r="BI27"/>
      <c r="BJ27"/>
      <c r="BK27"/>
      <c r="BL27"/>
    </row>
    <row r="28" spans="1:64" ht="15" x14ac:dyDescent="0.25">
      <c r="A28" s="1" t="s">
        <v>420</v>
      </c>
      <c r="B28" s="1" t="s">
        <v>475</v>
      </c>
      <c r="C28" s="1" t="s">
        <v>476</v>
      </c>
      <c r="D28" s="2">
        <v>61.3</v>
      </c>
      <c r="E28" s="8" t="s">
        <v>64</v>
      </c>
      <c r="F28" s="8">
        <v>8</v>
      </c>
      <c r="G28" s="8" t="s">
        <v>63</v>
      </c>
      <c r="H28" s="8">
        <v>9</v>
      </c>
      <c r="I28" s="8">
        <v>1.5</v>
      </c>
      <c r="J28" s="8"/>
      <c r="K28" s="8"/>
      <c r="L28" s="8"/>
      <c r="M28" s="1"/>
      <c r="N28" s="1">
        <f t="shared" si="9"/>
        <v>23.939999999999998</v>
      </c>
      <c r="O28" s="1">
        <v>2.9790000000000001</v>
      </c>
      <c r="P28" s="1">
        <f t="shared" si="0"/>
        <v>79.789999999999992</v>
      </c>
      <c r="Q28" s="1" t="s">
        <v>1365</v>
      </c>
      <c r="R28" s="1">
        <v>0.3</v>
      </c>
      <c r="S28" s="1">
        <f t="shared" si="1"/>
        <v>48.053999999999995</v>
      </c>
      <c r="T28" s="1">
        <v>79.5</v>
      </c>
      <c r="U28" s="1">
        <f t="shared" si="10"/>
        <v>7.95</v>
      </c>
      <c r="V28" s="28" t="s">
        <v>477</v>
      </c>
      <c r="W28" s="16">
        <v>0.4</v>
      </c>
      <c r="X28" s="1"/>
      <c r="Y28" s="1"/>
      <c r="Z28" s="8"/>
      <c r="AA28" s="8"/>
      <c r="AB28" s="8">
        <f t="shared" si="11"/>
        <v>0.4</v>
      </c>
      <c r="AC28" s="1"/>
      <c r="AD28" s="1"/>
      <c r="AE28" s="1"/>
      <c r="AF28" s="1"/>
      <c r="AG28" s="1">
        <v>0</v>
      </c>
      <c r="AH28" s="1"/>
      <c r="AI28" s="1"/>
      <c r="AJ28" s="1"/>
      <c r="AK28" s="1"/>
      <c r="AL28" s="1"/>
      <c r="AM28" s="1"/>
      <c r="AN28" s="1"/>
      <c r="AO28" s="1">
        <f t="shared" si="2"/>
        <v>0</v>
      </c>
      <c r="AP28" s="1"/>
      <c r="AQ28" s="1"/>
      <c r="AR28" s="1"/>
      <c r="AS28" s="1"/>
      <c r="AT28" s="1"/>
      <c r="AU28" s="1" t="s">
        <v>65</v>
      </c>
      <c r="AV28" s="1">
        <v>0.1</v>
      </c>
      <c r="AW28" s="1">
        <f t="shared" si="3"/>
        <v>0.1</v>
      </c>
      <c r="AX28" s="1">
        <f t="shared" si="4"/>
        <v>79.944000000000003</v>
      </c>
      <c r="AY28" s="1">
        <f t="shared" si="5"/>
        <v>0.5</v>
      </c>
      <c r="AZ28" s="1">
        <f t="shared" si="6"/>
        <v>80.444000000000003</v>
      </c>
      <c r="BA28" s="1">
        <f t="shared" si="7"/>
        <v>16</v>
      </c>
      <c r="BB28" s="1">
        <f t="shared" si="8"/>
        <v>18</v>
      </c>
      <c r="BC28"/>
      <c r="BD28"/>
      <c r="BE28"/>
      <c r="BF28"/>
      <c r="BG28"/>
      <c r="BH28"/>
      <c r="BI28"/>
      <c r="BJ28"/>
      <c r="BK28"/>
      <c r="BL28"/>
    </row>
    <row r="29" spans="1:64" ht="15" x14ac:dyDescent="0.25">
      <c r="A29" s="1" t="s">
        <v>420</v>
      </c>
      <c r="B29" s="1" t="s">
        <v>478</v>
      </c>
      <c r="C29" s="1" t="s">
        <v>479</v>
      </c>
      <c r="D29" s="2">
        <v>61.292307692307702</v>
      </c>
      <c r="E29" s="8" t="s">
        <v>64</v>
      </c>
      <c r="F29" s="8">
        <v>8</v>
      </c>
      <c r="G29" s="8" t="s">
        <v>63</v>
      </c>
      <c r="H29" s="8">
        <v>9</v>
      </c>
      <c r="I29" s="8">
        <v>4.05</v>
      </c>
      <c r="J29" s="8"/>
      <c r="K29" s="8"/>
      <c r="L29" s="8"/>
      <c r="M29" s="1"/>
      <c r="N29" s="1">
        <f t="shared" si="9"/>
        <v>24.70269230769231</v>
      </c>
      <c r="O29" s="1">
        <v>2.5110000000000001</v>
      </c>
      <c r="P29" s="1">
        <f t="shared" si="0"/>
        <v>75.11</v>
      </c>
      <c r="Q29" s="1"/>
      <c r="R29" s="1"/>
      <c r="S29" s="1">
        <f t="shared" si="1"/>
        <v>45.065999999999995</v>
      </c>
      <c r="T29" s="1">
        <v>81.5</v>
      </c>
      <c r="U29" s="1">
        <f t="shared" si="10"/>
        <v>8.15</v>
      </c>
      <c r="V29" s="1"/>
      <c r="W29" s="1"/>
      <c r="X29" s="1"/>
      <c r="Y29" s="1"/>
      <c r="Z29" s="8"/>
      <c r="AA29" s="8"/>
      <c r="AB29" s="8">
        <f t="shared" si="11"/>
        <v>0</v>
      </c>
      <c r="AC29" s="1"/>
      <c r="AD29" s="1"/>
      <c r="AE29" s="1"/>
      <c r="AF29" s="1"/>
      <c r="AG29" s="1">
        <v>0</v>
      </c>
      <c r="AH29" s="1"/>
      <c r="AI29" s="1"/>
      <c r="AJ29" s="1"/>
      <c r="AK29" s="1"/>
      <c r="AL29" s="1"/>
      <c r="AM29" s="1"/>
      <c r="AN29" s="1"/>
      <c r="AO29" s="1">
        <f t="shared" si="2"/>
        <v>0</v>
      </c>
      <c r="AP29" s="1"/>
      <c r="AQ29" s="1"/>
      <c r="AR29" s="1"/>
      <c r="AS29" s="1"/>
      <c r="AT29" s="1"/>
      <c r="AU29" s="1" t="s">
        <v>65</v>
      </c>
      <c r="AV29" s="1">
        <v>0.1</v>
      </c>
      <c r="AW29" s="1">
        <f t="shared" si="3"/>
        <v>0.1</v>
      </c>
      <c r="AX29" s="1">
        <f t="shared" si="4"/>
        <v>77.918692307692311</v>
      </c>
      <c r="AY29" s="1">
        <f t="shared" si="5"/>
        <v>0.1</v>
      </c>
      <c r="AZ29" s="1">
        <f t="shared" si="6"/>
        <v>78.018692307692305</v>
      </c>
      <c r="BA29" s="1">
        <f t="shared" si="7"/>
        <v>28</v>
      </c>
      <c r="BB29" s="1">
        <f t="shared" si="8"/>
        <v>26</v>
      </c>
      <c r="BC29"/>
      <c r="BD29"/>
      <c r="BE29"/>
      <c r="BF29"/>
      <c r="BG29"/>
      <c r="BH29"/>
      <c r="BI29"/>
      <c r="BJ29"/>
      <c r="BK29"/>
      <c r="BL29"/>
    </row>
    <row r="30" spans="1:64" ht="15" x14ac:dyDescent="0.25">
      <c r="A30" s="1" t="s">
        <v>420</v>
      </c>
      <c r="B30" s="1" t="s">
        <v>480</v>
      </c>
      <c r="C30" s="1" t="s">
        <v>481</v>
      </c>
      <c r="D30" s="2">
        <v>61.2740740740741</v>
      </c>
      <c r="E30" s="8" t="s">
        <v>64</v>
      </c>
      <c r="F30" s="8">
        <v>8</v>
      </c>
      <c r="G30" s="8" t="s">
        <v>76</v>
      </c>
      <c r="H30" s="8">
        <v>8</v>
      </c>
      <c r="I30" s="8">
        <v>0</v>
      </c>
      <c r="J30" s="8"/>
      <c r="K30" s="8"/>
      <c r="L30" s="8"/>
      <c r="M30" s="1"/>
      <c r="N30" s="1">
        <f t="shared" si="9"/>
        <v>23.182222222222226</v>
      </c>
      <c r="O30" s="1">
        <v>1.841</v>
      </c>
      <c r="P30" s="1">
        <f t="shared" si="0"/>
        <v>68.41</v>
      </c>
      <c r="Q30" s="1"/>
      <c r="R30" s="1"/>
      <c r="S30" s="1">
        <f t="shared" si="1"/>
        <v>41.045999999999999</v>
      </c>
      <c r="T30" s="1">
        <v>65.5</v>
      </c>
      <c r="U30" s="1">
        <f t="shared" si="10"/>
        <v>6.55</v>
      </c>
      <c r="V30" s="1"/>
      <c r="W30" s="1"/>
      <c r="X30" s="1"/>
      <c r="Y30" s="1"/>
      <c r="Z30" s="8"/>
      <c r="AA30" s="8"/>
      <c r="AB30" s="8">
        <f t="shared" si="11"/>
        <v>0</v>
      </c>
      <c r="AC30" s="1"/>
      <c r="AD30" s="1"/>
      <c r="AE30" s="1"/>
      <c r="AF30" s="1"/>
      <c r="AG30" s="1">
        <v>0</v>
      </c>
      <c r="AH30" s="1"/>
      <c r="AI30" s="1"/>
      <c r="AJ30" s="1"/>
      <c r="AK30" s="1"/>
      <c r="AL30" s="1"/>
      <c r="AM30" s="1"/>
      <c r="AN30" s="1"/>
      <c r="AO30" s="1">
        <f t="shared" si="2"/>
        <v>0</v>
      </c>
      <c r="AP30" s="1"/>
      <c r="AQ30" s="1"/>
      <c r="AR30" s="1"/>
      <c r="AS30" s="1"/>
      <c r="AT30" s="1"/>
      <c r="AU30" s="1" t="s">
        <v>65</v>
      </c>
      <c r="AV30" s="1">
        <v>0.1</v>
      </c>
      <c r="AW30" s="1">
        <f t="shared" si="3"/>
        <v>0.1</v>
      </c>
      <c r="AX30" s="1">
        <f t="shared" si="4"/>
        <v>70.778222222222226</v>
      </c>
      <c r="AY30" s="1">
        <f t="shared" si="5"/>
        <v>0.1</v>
      </c>
      <c r="AZ30" s="1">
        <f t="shared" si="6"/>
        <v>70.87822222222222</v>
      </c>
      <c r="BA30" s="1">
        <f t="shared" si="7"/>
        <v>39</v>
      </c>
      <c r="BB30" s="1">
        <f t="shared" si="8"/>
        <v>44</v>
      </c>
      <c r="BC30"/>
      <c r="BD30"/>
      <c r="BE30"/>
      <c r="BF30"/>
      <c r="BG30"/>
      <c r="BH30"/>
      <c r="BI30"/>
      <c r="BJ30"/>
      <c r="BK30"/>
      <c r="BL30"/>
    </row>
    <row r="31" spans="1:64" ht="15" x14ac:dyDescent="0.25">
      <c r="A31" s="1" t="s">
        <v>420</v>
      </c>
      <c r="B31" s="1" t="s">
        <v>482</v>
      </c>
      <c r="C31" s="1" t="s">
        <v>483</v>
      </c>
      <c r="D31" s="2">
        <v>62.592307692307699</v>
      </c>
      <c r="E31" s="8" t="s">
        <v>64</v>
      </c>
      <c r="F31" s="8">
        <v>8</v>
      </c>
      <c r="G31" s="8" t="s">
        <v>76</v>
      </c>
      <c r="H31" s="8">
        <v>8</v>
      </c>
      <c r="I31" s="8">
        <v>2.4750000000000001</v>
      </c>
      <c r="J31" s="8"/>
      <c r="K31" s="8"/>
      <c r="L31" s="8"/>
      <c r="M31" s="1"/>
      <c r="N31" s="1">
        <f t="shared" si="9"/>
        <v>24.320192307692306</v>
      </c>
      <c r="O31" s="1">
        <v>2.8069999999999999</v>
      </c>
      <c r="P31" s="1">
        <f t="shared" si="0"/>
        <v>78.069999999999993</v>
      </c>
      <c r="Q31" s="1" t="s">
        <v>77</v>
      </c>
      <c r="R31" s="1">
        <v>0.2</v>
      </c>
      <c r="S31" s="1">
        <f t="shared" si="1"/>
        <v>46.961999999999996</v>
      </c>
      <c r="T31" s="1">
        <v>80</v>
      </c>
      <c r="U31" s="1">
        <f t="shared" si="10"/>
        <v>8</v>
      </c>
      <c r="V31" s="28" t="s">
        <v>484</v>
      </c>
      <c r="W31" s="29">
        <v>0.8</v>
      </c>
      <c r="X31" s="1"/>
      <c r="Y31" s="1"/>
      <c r="Z31" s="8"/>
      <c r="AA31" s="8"/>
      <c r="AB31" s="8">
        <f t="shared" si="11"/>
        <v>0.8</v>
      </c>
      <c r="AC31" s="1"/>
      <c r="AD31" s="1"/>
      <c r="AE31" s="1"/>
      <c r="AF31" s="1"/>
      <c r="AG31" s="1">
        <v>0</v>
      </c>
      <c r="AH31" s="1" t="s">
        <v>485</v>
      </c>
      <c r="AI31" s="1" t="s">
        <v>485</v>
      </c>
      <c r="AJ31" s="1">
        <v>2.7</v>
      </c>
      <c r="AK31" s="1" t="s">
        <v>192</v>
      </c>
      <c r="AL31" s="1">
        <v>0.25</v>
      </c>
      <c r="AM31" s="1"/>
      <c r="AN31" s="1"/>
      <c r="AO31" s="1">
        <f t="shared" si="2"/>
        <v>2.95</v>
      </c>
      <c r="AP31" s="1"/>
      <c r="AQ31" s="1"/>
      <c r="AR31" s="1"/>
      <c r="AS31" s="1"/>
      <c r="AT31" s="1"/>
      <c r="AU31" s="1" t="s">
        <v>65</v>
      </c>
      <c r="AV31" s="1">
        <v>0.1</v>
      </c>
      <c r="AW31" s="1">
        <f t="shared" si="3"/>
        <v>0.1</v>
      </c>
      <c r="AX31" s="1">
        <f t="shared" si="4"/>
        <v>79.282192307692299</v>
      </c>
      <c r="AY31" s="1">
        <f t="shared" si="5"/>
        <v>3.85</v>
      </c>
      <c r="AZ31" s="1">
        <f t="shared" si="6"/>
        <v>83.132192307692293</v>
      </c>
      <c r="BA31" s="1">
        <f t="shared" si="7"/>
        <v>21</v>
      </c>
      <c r="BB31" s="1">
        <f t="shared" si="8"/>
        <v>11</v>
      </c>
      <c r="BC31"/>
      <c r="BD31"/>
      <c r="BE31"/>
      <c r="BF31"/>
      <c r="BG31"/>
      <c r="BH31"/>
      <c r="BI31"/>
      <c r="BJ31"/>
      <c r="BK31"/>
      <c r="BL31"/>
    </row>
    <row r="32" spans="1:64" ht="15" x14ac:dyDescent="0.25">
      <c r="A32" s="1" t="s">
        <v>420</v>
      </c>
      <c r="B32" s="1" t="s">
        <v>486</v>
      </c>
      <c r="C32" s="1" t="s">
        <v>487</v>
      </c>
      <c r="D32" s="2">
        <v>61.692</v>
      </c>
      <c r="E32" s="8" t="s">
        <v>64</v>
      </c>
      <c r="F32" s="8">
        <v>8</v>
      </c>
      <c r="G32" s="8" t="s">
        <v>76</v>
      </c>
      <c r="H32" s="8">
        <v>8</v>
      </c>
      <c r="I32" s="8">
        <v>7.5</v>
      </c>
      <c r="J32" s="8"/>
      <c r="K32" s="8"/>
      <c r="L32" s="8"/>
      <c r="M32" s="1"/>
      <c r="N32" s="1">
        <f t="shared" si="9"/>
        <v>25.557600000000001</v>
      </c>
      <c r="O32" s="1">
        <v>3.9550000000000001</v>
      </c>
      <c r="P32" s="1">
        <f t="shared" si="0"/>
        <v>89.55</v>
      </c>
      <c r="Q32" s="1" t="s">
        <v>185</v>
      </c>
      <c r="R32" s="1">
        <v>0.5</v>
      </c>
      <c r="S32" s="1">
        <f t="shared" si="1"/>
        <v>54.029999999999994</v>
      </c>
      <c r="T32" s="1">
        <v>79.5</v>
      </c>
      <c r="U32" s="1">
        <f t="shared" si="10"/>
        <v>7.95</v>
      </c>
      <c r="V32" s="28" t="s">
        <v>488</v>
      </c>
      <c r="W32" s="29">
        <v>0.4</v>
      </c>
      <c r="X32" s="1"/>
      <c r="Y32" s="1"/>
      <c r="Z32" s="8"/>
      <c r="AA32" s="8"/>
      <c r="AB32" s="8">
        <f t="shared" si="11"/>
        <v>0.4</v>
      </c>
      <c r="AC32" s="1" t="s">
        <v>79</v>
      </c>
      <c r="AD32" s="1">
        <v>0.15</v>
      </c>
      <c r="AE32" s="1"/>
      <c r="AF32" s="1"/>
      <c r="AG32" s="1">
        <v>0.15</v>
      </c>
      <c r="AH32" s="1" t="s">
        <v>489</v>
      </c>
      <c r="AI32" s="1" t="s">
        <v>490</v>
      </c>
      <c r="AJ32" s="1">
        <v>2.8</v>
      </c>
      <c r="AK32" s="1" t="s">
        <v>182</v>
      </c>
      <c r="AL32" s="1">
        <v>0.5</v>
      </c>
      <c r="AM32" s="1"/>
      <c r="AN32" s="1"/>
      <c r="AO32" s="1">
        <f t="shared" si="2"/>
        <v>3.3</v>
      </c>
      <c r="AP32" s="1"/>
      <c r="AQ32" s="1"/>
      <c r="AR32" s="1"/>
      <c r="AS32" s="1"/>
      <c r="AT32" s="1"/>
      <c r="AU32" s="1" t="s">
        <v>65</v>
      </c>
      <c r="AV32" s="1">
        <v>0.1</v>
      </c>
      <c r="AW32" s="1">
        <f t="shared" si="3"/>
        <v>0.1</v>
      </c>
      <c r="AX32" s="1">
        <f t="shared" si="4"/>
        <v>87.537599999999998</v>
      </c>
      <c r="AY32" s="1">
        <f t="shared" si="5"/>
        <v>3.9499999999999997</v>
      </c>
      <c r="AZ32" s="1">
        <f t="shared" si="6"/>
        <v>91.4876</v>
      </c>
      <c r="BA32" s="1">
        <f t="shared" si="7"/>
        <v>1</v>
      </c>
      <c r="BB32" s="1">
        <f t="shared" si="8"/>
        <v>1</v>
      </c>
      <c r="BC32"/>
      <c r="BD32"/>
      <c r="BE32"/>
      <c r="BF32"/>
      <c r="BG32"/>
      <c r="BH32"/>
      <c r="BI32"/>
      <c r="BJ32"/>
      <c r="BK32"/>
      <c r="BL32"/>
    </row>
    <row r="33" spans="1:64" ht="15" x14ac:dyDescent="0.25">
      <c r="A33" s="1" t="s">
        <v>491</v>
      </c>
      <c r="B33" s="1" t="s">
        <v>492</v>
      </c>
      <c r="C33" s="1" t="s">
        <v>493</v>
      </c>
      <c r="D33" s="26">
        <v>60.676174420000002</v>
      </c>
      <c r="E33" s="8" t="s">
        <v>64</v>
      </c>
      <c r="F33" s="8">
        <v>8</v>
      </c>
      <c r="G33" s="8" t="s">
        <v>76</v>
      </c>
      <c r="H33" s="8">
        <v>8</v>
      </c>
      <c r="I33" s="8">
        <v>0</v>
      </c>
      <c r="J33" s="8"/>
      <c r="K33" s="8"/>
      <c r="L33" s="8"/>
      <c r="M33" s="1"/>
      <c r="N33" s="1">
        <f t="shared" si="9"/>
        <v>23.002852325999999</v>
      </c>
      <c r="O33" s="1">
        <v>1.323</v>
      </c>
      <c r="P33" s="1">
        <f t="shared" si="0"/>
        <v>63.230000000000004</v>
      </c>
      <c r="Q33" s="1"/>
      <c r="R33" s="1"/>
      <c r="S33" s="1">
        <f t="shared" si="1"/>
        <v>37.938000000000002</v>
      </c>
      <c r="T33" s="1">
        <v>63</v>
      </c>
      <c r="U33" s="1">
        <f t="shared" si="10"/>
        <v>6.3</v>
      </c>
      <c r="V33" s="1"/>
      <c r="W33" s="1"/>
      <c r="X33" s="1"/>
      <c r="Y33" s="1"/>
      <c r="Z33" s="8"/>
      <c r="AA33" s="8"/>
      <c r="AB33" s="8">
        <f t="shared" si="11"/>
        <v>0</v>
      </c>
      <c r="AC33" s="1"/>
      <c r="AD33" s="1"/>
      <c r="AE33" s="1"/>
      <c r="AF33" s="1"/>
      <c r="AG33" s="1">
        <v>0</v>
      </c>
      <c r="AH33" s="1"/>
      <c r="AI33" s="1"/>
      <c r="AJ33" s="1"/>
      <c r="AK33" s="1"/>
      <c r="AL33" s="1"/>
      <c r="AM33" s="1"/>
      <c r="AN33" s="1"/>
      <c r="AO33" s="1">
        <f t="shared" si="2"/>
        <v>0</v>
      </c>
      <c r="AP33" s="1"/>
      <c r="AQ33" s="1"/>
      <c r="AR33" s="1"/>
      <c r="AS33" s="1"/>
      <c r="AT33" s="1"/>
      <c r="AU33" s="1" t="s">
        <v>65</v>
      </c>
      <c r="AV33" s="1">
        <v>0.1</v>
      </c>
      <c r="AW33" s="1">
        <f t="shared" si="3"/>
        <v>0.1</v>
      </c>
      <c r="AX33" s="1">
        <f t="shared" si="4"/>
        <v>67.240852325999995</v>
      </c>
      <c r="AY33" s="1">
        <f t="shared" si="5"/>
        <v>0.1</v>
      </c>
      <c r="AZ33" s="1">
        <f t="shared" si="6"/>
        <v>67.34085232599999</v>
      </c>
      <c r="BA33" s="1">
        <f t="shared" si="7"/>
        <v>50</v>
      </c>
      <c r="BB33" s="1">
        <f t="shared" si="8"/>
        <v>49</v>
      </c>
      <c r="BC33"/>
      <c r="BD33"/>
      <c r="BE33"/>
      <c r="BF33"/>
      <c r="BG33"/>
      <c r="BH33"/>
      <c r="BI33"/>
      <c r="BJ33"/>
      <c r="BK33"/>
      <c r="BL33"/>
    </row>
    <row r="34" spans="1:64" ht="15" x14ac:dyDescent="0.25">
      <c r="A34" s="1" t="s">
        <v>491</v>
      </c>
      <c r="B34" s="1" t="s">
        <v>494</v>
      </c>
      <c r="C34" s="1" t="s">
        <v>495</v>
      </c>
      <c r="D34" s="2">
        <v>60.41</v>
      </c>
      <c r="E34" s="8" t="s">
        <v>64</v>
      </c>
      <c r="F34" s="8">
        <v>8</v>
      </c>
      <c r="G34" s="8" t="s">
        <v>64</v>
      </c>
      <c r="H34" s="8">
        <v>7</v>
      </c>
      <c r="I34" s="8">
        <v>0</v>
      </c>
      <c r="J34" s="8"/>
      <c r="K34" s="8"/>
      <c r="L34" s="8"/>
      <c r="M34" s="1"/>
      <c r="N34" s="1">
        <f t="shared" si="9"/>
        <v>22.622999999999998</v>
      </c>
      <c r="O34" s="1">
        <v>0.17599999999999999</v>
      </c>
      <c r="P34" s="1">
        <f t="shared" si="0"/>
        <v>51.76</v>
      </c>
      <c r="Q34" s="1"/>
      <c r="R34" s="1"/>
      <c r="S34" s="1">
        <f t="shared" si="1"/>
        <v>31.055999999999997</v>
      </c>
      <c r="T34" s="1">
        <v>0</v>
      </c>
      <c r="U34" s="1">
        <f t="shared" si="10"/>
        <v>0</v>
      </c>
      <c r="V34" s="1"/>
      <c r="W34" s="1"/>
      <c r="X34" s="1"/>
      <c r="Y34" s="1"/>
      <c r="Z34" s="8"/>
      <c r="AA34" s="8"/>
      <c r="AB34" s="8">
        <f t="shared" si="11"/>
        <v>0</v>
      </c>
      <c r="AC34" s="1"/>
      <c r="AD34" s="1"/>
      <c r="AE34" s="1"/>
      <c r="AF34" s="1"/>
      <c r="AG34" s="1">
        <v>0</v>
      </c>
      <c r="AH34" s="1"/>
      <c r="AI34" s="1"/>
      <c r="AJ34" s="1"/>
      <c r="AK34" s="1"/>
      <c r="AL34" s="1"/>
      <c r="AM34" s="1"/>
      <c r="AN34" s="1"/>
      <c r="AO34" s="1">
        <f t="shared" si="2"/>
        <v>0</v>
      </c>
      <c r="AP34" s="1"/>
      <c r="AQ34" s="1"/>
      <c r="AR34" s="1"/>
      <c r="AS34" s="1"/>
      <c r="AT34" s="1"/>
      <c r="AU34" s="1" t="s">
        <v>65</v>
      </c>
      <c r="AV34" s="1">
        <v>0.1</v>
      </c>
      <c r="AW34" s="1">
        <f t="shared" si="3"/>
        <v>0.1</v>
      </c>
      <c r="AX34" s="1">
        <f t="shared" si="4"/>
        <v>53.678999999999995</v>
      </c>
      <c r="AY34" s="1">
        <f t="shared" si="5"/>
        <v>0.1</v>
      </c>
      <c r="AZ34" s="1">
        <f t="shared" si="6"/>
        <v>53.778999999999996</v>
      </c>
      <c r="BA34" s="1">
        <f t="shared" si="7"/>
        <v>56</v>
      </c>
      <c r="BB34" s="1">
        <f t="shared" si="8"/>
        <v>56</v>
      </c>
      <c r="BC34"/>
      <c r="BD34"/>
      <c r="BE34"/>
      <c r="BF34"/>
      <c r="BG34"/>
      <c r="BH34"/>
      <c r="BI34"/>
      <c r="BJ34"/>
      <c r="BK34"/>
      <c r="BL34"/>
    </row>
    <row r="35" spans="1:64" ht="15" x14ac:dyDescent="0.25">
      <c r="A35" s="1" t="s">
        <v>491</v>
      </c>
      <c r="B35" s="1" t="s">
        <v>496</v>
      </c>
      <c r="C35" s="1" t="s">
        <v>497</v>
      </c>
      <c r="D35" s="26">
        <v>60.676174420000002</v>
      </c>
      <c r="E35" s="8" t="s">
        <v>64</v>
      </c>
      <c r="F35" s="8">
        <v>8</v>
      </c>
      <c r="G35" s="8" t="s">
        <v>64</v>
      </c>
      <c r="H35" s="8">
        <v>7</v>
      </c>
      <c r="I35" s="8">
        <v>0</v>
      </c>
      <c r="J35" s="8"/>
      <c r="K35" s="8"/>
      <c r="L35" s="8"/>
      <c r="M35" s="1"/>
      <c r="N35" s="1">
        <f t="shared" si="9"/>
        <v>22.702852325999999</v>
      </c>
      <c r="O35" s="1">
        <v>1.6890000000000001</v>
      </c>
      <c r="P35" s="1">
        <f t="shared" si="0"/>
        <v>66.89</v>
      </c>
      <c r="Q35" s="1"/>
      <c r="R35" s="1"/>
      <c r="S35" s="1">
        <f t="shared" si="1"/>
        <v>40.134</v>
      </c>
      <c r="T35" s="1">
        <v>0</v>
      </c>
      <c r="U35" s="1">
        <f t="shared" si="10"/>
        <v>0</v>
      </c>
      <c r="V35" s="1"/>
      <c r="W35" s="1"/>
      <c r="X35" s="1"/>
      <c r="Y35" s="1"/>
      <c r="Z35" s="8"/>
      <c r="AA35" s="8"/>
      <c r="AB35" s="8">
        <f t="shared" si="11"/>
        <v>0</v>
      </c>
      <c r="AC35" s="1"/>
      <c r="AD35" s="1"/>
      <c r="AE35" s="1"/>
      <c r="AF35" s="1"/>
      <c r="AG35" s="1">
        <v>0</v>
      </c>
      <c r="AH35" s="1"/>
      <c r="AI35" s="1"/>
      <c r="AJ35" s="1"/>
      <c r="AK35" s="1"/>
      <c r="AL35" s="1"/>
      <c r="AM35" s="1"/>
      <c r="AN35" s="1"/>
      <c r="AO35" s="1">
        <f t="shared" si="2"/>
        <v>0</v>
      </c>
      <c r="AP35" s="1"/>
      <c r="AQ35" s="1"/>
      <c r="AR35" s="1"/>
      <c r="AS35" s="1"/>
      <c r="AT35" s="1"/>
      <c r="AU35" s="1" t="s">
        <v>65</v>
      </c>
      <c r="AV35" s="1">
        <v>0.1</v>
      </c>
      <c r="AW35" s="1">
        <f t="shared" si="3"/>
        <v>0.1</v>
      </c>
      <c r="AX35" s="1">
        <f t="shared" si="4"/>
        <v>62.836852325999999</v>
      </c>
      <c r="AY35" s="1">
        <f t="shared" si="5"/>
        <v>0.1</v>
      </c>
      <c r="AZ35" s="1">
        <f t="shared" si="6"/>
        <v>62.936852326</v>
      </c>
      <c r="BA35" s="1">
        <f t="shared" si="7"/>
        <v>42</v>
      </c>
      <c r="BB35" s="1">
        <f t="shared" si="8"/>
        <v>53</v>
      </c>
      <c r="BC35"/>
      <c r="BD35"/>
      <c r="BE35"/>
      <c r="BF35"/>
      <c r="BG35"/>
      <c r="BH35"/>
      <c r="BI35"/>
      <c r="BJ35"/>
      <c r="BK35"/>
      <c r="BL35"/>
    </row>
    <row r="36" spans="1:64" ht="15" x14ac:dyDescent="0.25">
      <c r="A36" s="1" t="s">
        <v>491</v>
      </c>
      <c r="B36" s="1" t="s">
        <v>498</v>
      </c>
      <c r="C36" s="1" t="s">
        <v>499</v>
      </c>
      <c r="D36" s="2">
        <v>60.44</v>
      </c>
      <c r="E36" s="8" t="s">
        <v>64</v>
      </c>
      <c r="F36" s="8">
        <v>8</v>
      </c>
      <c r="G36" s="8" t="s">
        <v>76</v>
      </c>
      <c r="H36" s="8">
        <v>8</v>
      </c>
      <c r="I36" s="8">
        <v>0</v>
      </c>
      <c r="J36" s="8"/>
      <c r="K36" s="8"/>
      <c r="L36" s="8"/>
      <c r="M36" s="1"/>
      <c r="N36" s="1">
        <f t="shared" si="9"/>
        <v>22.931999999999999</v>
      </c>
      <c r="O36" s="1">
        <v>1.2250000000000001</v>
      </c>
      <c r="P36" s="1">
        <f t="shared" si="0"/>
        <v>62.25</v>
      </c>
      <c r="Q36" s="1"/>
      <c r="R36" s="1"/>
      <c r="S36" s="1">
        <f t="shared" si="1"/>
        <v>37.35</v>
      </c>
      <c r="T36" s="1">
        <v>61</v>
      </c>
      <c r="U36" s="1">
        <f t="shared" si="10"/>
        <v>6.1</v>
      </c>
      <c r="V36" s="1"/>
      <c r="W36" s="1"/>
      <c r="X36" s="1"/>
      <c r="Y36" s="1"/>
      <c r="Z36" s="8"/>
      <c r="AA36" s="8"/>
      <c r="AB36" s="8">
        <f t="shared" si="11"/>
        <v>0</v>
      </c>
      <c r="AC36" s="1"/>
      <c r="AD36" s="1"/>
      <c r="AE36" s="1"/>
      <c r="AF36" s="1"/>
      <c r="AG36" s="1">
        <v>0</v>
      </c>
      <c r="AH36" s="1"/>
      <c r="AI36" s="1"/>
      <c r="AJ36" s="1"/>
      <c r="AK36" s="1"/>
      <c r="AL36" s="1"/>
      <c r="AM36" s="1"/>
      <c r="AN36" s="1"/>
      <c r="AO36" s="1">
        <f t="shared" si="2"/>
        <v>0</v>
      </c>
      <c r="AP36" s="1"/>
      <c r="AQ36" s="1"/>
      <c r="AR36" s="1"/>
      <c r="AS36" s="1"/>
      <c r="AT36" s="1"/>
      <c r="AU36" s="1" t="s">
        <v>65</v>
      </c>
      <c r="AV36" s="1">
        <v>0.1</v>
      </c>
      <c r="AW36" s="1">
        <f t="shared" si="3"/>
        <v>0.1</v>
      </c>
      <c r="AX36" s="1">
        <f t="shared" si="4"/>
        <v>66.381999999999991</v>
      </c>
      <c r="AY36" s="1">
        <f t="shared" si="5"/>
        <v>0.1</v>
      </c>
      <c r="AZ36" s="1">
        <f t="shared" si="6"/>
        <v>66.481999999999985</v>
      </c>
      <c r="BA36" s="1">
        <f t="shared" si="7"/>
        <v>51</v>
      </c>
      <c r="BB36" s="1">
        <f t="shared" si="8"/>
        <v>51</v>
      </c>
      <c r="BC36"/>
      <c r="BD36"/>
      <c r="BE36"/>
      <c r="BF36"/>
      <c r="BG36"/>
      <c r="BH36"/>
      <c r="BI36"/>
      <c r="BJ36"/>
      <c r="BK36"/>
      <c r="BL36"/>
    </row>
    <row r="37" spans="1:64" ht="15" x14ac:dyDescent="0.25">
      <c r="A37" s="1" t="s">
        <v>491</v>
      </c>
      <c r="B37" s="1" t="s">
        <v>500</v>
      </c>
      <c r="C37" s="1" t="s">
        <v>501</v>
      </c>
      <c r="D37" s="2">
        <v>59.144444444444403</v>
      </c>
      <c r="E37" s="8" t="s">
        <v>64</v>
      </c>
      <c r="F37" s="8">
        <v>8</v>
      </c>
      <c r="G37" s="8" t="s">
        <v>76</v>
      </c>
      <c r="H37" s="8">
        <v>8</v>
      </c>
      <c r="I37" s="8">
        <v>0</v>
      </c>
      <c r="J37" s="8"/>
      <c r="K37" s="8"/>
      <c r="L37" s="8"/>
      <c r="M37" s="1"/>
      <c r="N37" s="1">
        <f t="shared" si="9"/>
        <v>22.543333333333319</v>
      </c>
      <c r="O37" s="1">
        <v>0.25800000000000001</v>
      </c>
      <c r="P37" s="1">
        <f t="shared" si="0"/>
        <v>52.58</v>
      </c>
      <c r="Q37" s="1"/>
      <c r="R37" s="1"/>
      <c r="S37" s="1">
        <f t="shared" si="1"/>
        <v>31.547999999999998</v>
      </c>
      <c r="T37" s="1">
        <v>0</v>
      </c>
      <c r="U37" s="1">
        <f t="shared" si="10"/>
        <v>0</v>
      </c>
      <c r="V37" s="1"/>
      <c r="W37" s="1"/>
      <c r="X37" s="1"/>
      <c r="Y37" s="1"/>
      <c r="Z37" s="8"/>
      <c r="AA37" s="8"/>
      <c r="AB37" s="8">
        <f t="shared" si="11"/>
        <v>0</v>
      </c>
      <c r="AC37" s="1"/>
      <c r="AD37" s="1"/>
      <c r="AE37" s="1"/>
      <c r="AF37" s="1"/>
      <c r="AG37" s="1">
        <v>0</v>
      </c>
      <c r="AH37" s="1"/>
      <c r="AI37" s="1"/>
      <c r="AJ37" s="1"/>
      <c r="AK37" s="1"/>
      <c r="AL37" s="1"/>
      <c r="AM37" s="1"/>
      <c r="AN37" s="1"/>
      <c r="AO37" s="1">
        <f t="shared" si="2"/>
        <v>0</v>
      </c>
      <c r="AP37" s="1"/>
      <c r="AQ37" s="1"/>
      <c r="AR37" s="1"/>
      <c r="AS37" s="1"/>
      <c r="AT37" s="1"/>
      <c r="AU37" s="1" t="s">
        <v>65</v>
      </c>
      <c r="AV37" s="1">
        <v>0.1</v>
      </c>
      <c r="AW37" s="1">
        <f t="shared" si="3"/>
        <v>0.1</v>
      </c>
      <c r="AX37" s="1">
        <f t="shared" si="4"/>
        <v>54.091333333333317</v>
      </c>
      <c r="AY37" s="1">
        <f t="shared" si="5"/>
        <v>0.1</v>
      </c>
      <c r="AZ37" s="1">
        <f t="shared" si="6"/>
        <v>54.191333333333318</v>
      </c>
      <c r="BA37" s="1">
        <f t="shared" ref="BA37:BA61" si="12">RANK(O37,O:O)</f>
        <v>55</v>
      </c>
      <c r="BB37" s="1">
        <f t="shared" ref="BB37:BB61" si="13">RANK(AZ37,AZ:AZ)</f>
        <v>55</v>
      </c>
      <c r="BC37"/>
      <c r="BD37"/>
      <c r="BE37"/>
      <c r="BF37"/>
      <c r="BG37"/>
      <c r="BH37"/>
      <c r="BI37"/>
      <c r="BJ37"/>
      <c r="BK37"/>
      <c r="BL37"/>
    </row>
    <row r="38" spans="1:64" ht="15" x14ac:dyDescent="0.25">
      <c r="A38" s="1" t="s">
        <v>491</v>
      </c>
      <c r="B38" s="1" t="s">
        <v>502</v>
      </c>
      <c r="C38" s="1" t="s">
        <v>503</v>
      </c>
      <c r="D38" s="2">
        <v>61.2269230769231</v>
      </c>
      <c r="E38" s="8" t="s">
        <v>64</v>
      </c>
      <c r="F38" s="8">
        <v>8</v>
      </c>
      <c r="G38" s="8" t="s">
        <v>64</v>
      </c>
      <c r="H38" s="8">
        <v>7</v>
      </c>
      <c r="I38" s="8">
        <v>0</v>
      </c>
      <c r="J38" s="8"/>
      <c r="K38" s="8"/>
      <c r="L38" s="8"/>
      <c r="M38" s="1"/>
      <c r="N38" s="1">
        <f t="shared" ref="N38:N61" si="14">(D38+F38+I38+H38+K38+M38)*0.3</f>
        <v>22.868076923076931</v>
      </c>
      <c r="O38" s="1">
        <v>2.4430000000000001</v>
      </c>
      <c r="P38" s="1">
        <f t="shared" si="0"/>
        <v>74.430000000000007</v>
      </c>
      <c r="Q38" s="1"/>
      <c r="R38" s="1"/>
      <c r="S38" s="1">
        <f t="shared" si="1"/>
        <v>44.658000000000001</v>
      </c>
      <c r="T38" s="1">
        <v>65</v>
      </c>
      <c r="U38" s="1">
        <f t="shared" ref="U38:U61" si="15">T38/10</f>
        <v>6.5</v>
      </c>
      <c r="V38" s="1"/>
      <c r="W38" s="1"/>
      <c r="X38" s="1"/>
      <c r="Y38" s="1"/>
      <c r="Z38" s="8"/>
      <c r="AA38" s="8"/>
      <c r="AB38" s="8">
        <f t="shared" ref="AB38:AB61" si="16">W38+Y38+AA38</f>
        <v>0</v>
      </c>
      <c r="AC38" s="1"/>
      <c r="AD38" s="1"/>
      <c r="AE38" s="1"/>
      <c r="AF38" s="1"/>
      <c r="AG38" s="1">
        <v>0</v>
      </c>
      <c r="AH38" s="1"/>
      <c r="AI38" s="1"/>
      <c r="AJ38" s="1"/>
      <c r="AK38" s="1"/>
      <c r="AL38" s="1"/>
      <c r="AM38" s="1"/>
      <c r="AN38" s="1"/>
      <c r="AO38" s="1">
        <f t="shared" si="2"/>
        <v>0</v>
      </c>
      <c r="AP38" s="1"/>
      <c r="AQ38" s="1"/>
      <c r="AR38" s="1"/>
      <c r="AS38" s="1"/>
      <c r="AT38" s="1"/>
      <c r="AU38" s="1" t="s">
        <v>65</v>
      </c>
      <c r="AV38" s="1">
        <v>0.1</v>
      </c>
      <c r="AW38" s="1">
        <f t="shared" si="3"/>
        <v>0.1</v>
      </c>
      <c r="AX38" s="1">
        <f t="shared" si="4"/>
        <v>74.026076923076928</v>
      </c>
      <c r="AY38" s="1">
        <f t="shared" si="5"/>
        <v>0.1</v>
      </c>
      <c r="AZ38" s="1">
        <f t="shared" si="6"/>
        <v>74.126076923076923</v>
      </c>
      <c r="BA38" s="1">
        <f t="shared" si="12"/>
        <v>30</v>
      </c>
      <c r="BB38" s="1">
        <f t="shared" si="13"/>
        <v>34</v>
      </c>
      <c r="BC38"/>
      <c r="BD38"/>
      <c r="BE38"/>
      <c r="BF38"/>
      <c r="BG38"/>
      <c r="BH38"/>
      <c r="BI38"/>
      <c r="BJ38"/>
      <c r="BK38"/>
      <c r="BL38"/>
    </row>
    <row r="39" spans="1:64" ht="15" x14ac:dyDescent="0.25">
      <c r="A39" s="1" t="s">
        <v>491</v>
      </c>
      <c r="B39" s="1" t="s">
        <v>504</v>
      </c>
      <c r="C39" s="1" t="s">
        <v>505</v>
      </c>
      <c r="D39" s="2">
        <v>44.003846153846197</v>
      </c>
      <c r="E39" s="8" t="s">
        <v>64</v>
      </c>
      <c r="F39" s="8">
        <v>8</v>
      </c>
      <c r="G39" s="8" t="s">
        <v>76</v>
      </c>
      <c r="H39" s="8">
        <v>8</v>
      </c>
      <c r="I39" s="8">
        <v>0</v>
      </c>
      <c r="J39" s="8"/>
      <c r="K39" s="8"/>
      <c r="L39" s="8"/>
      <c r="M39" s="1"/>
      <c r="N39" s="1">
        <f t="shared" si="14"/>
        <v>18.001153846153858</v>
      </c>
      <c r="O39" s="1">
        <v>0</v>
      </c>
      <c r="P39" s="1">
        <f t="shared" si="0"/>
        <v>50</v>
      </c>
      <c r="Q39" s="1"/>
      <c r="R39" s="1"/>
      <c r="S39" s="1">
        <f t="shared" si="1"/>
        <v>30</v>
      </c>
      <c r="T39" s="1">
        <v>50</v>
      </c>
      <c r="U39" s="1">
        <f t="shared" si="15"/>
        <v>5</v>
      </c>
      <c r="V39" s="1"/>
      <c r="W39" s="1"/>
      <c r="X39" s="1"/>
      <c r="Y39" s="1"/>
      <c r="Z39" s="8"/>
      <c r="AA39" s="8"/>
      <c r="AB39" s="8">
        <f t="shared" si="16"/>
        <v>0</v>
      </c>
      <c r="AC39" s="1"/>
      <c r="AD39" s="1"/>
      <c r="AE39" s="1"/>
      <c r="AF39" s="1"/>
      <c r="AG39" s="1">
        <v>0</v>
      </c>
      <c r="AH39" s="1"/>
      <c r="AI39" s="1"/>
      <c r="AJ39" s="1"/>
      <c r="AK39" s="1"/>
      <c r="AL39" s="1"/>
      <c r="AM39" s="1"/>
      <c r="AN39" s="1"/>
      <c r="AO39" s="1">
        <f t="shared" si="2"/>
        <v>0</v>
      </c>
      <c r="AP39" s="1"/>
      <c r="AQ39" s="1"/>
      <c r="AR39" s="1"/>
      <c r="AS39" s="1"/>
      <c r="AT39" s="1"/>
      <c r="AU39" s="1" t="s">
        <v>65</v>
      </c>
      <c r="AV39" s="1">
        <v>0.1</v>
      </c>
      <c r="AW39" s="1">
        <f t="shared" si="3"/>
        <v>0.1</v>
      </c>
      <c r="AX39" s="1">
        <f t="shared" si="4"/>
        <v>53.001153846153855</v>
      </c>
      <c r="AY39" s="1">
        <f t="shared" si="5"/>
        <v>0.1</v>
      </c>
      <c r="AZ39" s="1">
        <f t="shared" si="6"/>
        <v>53.101153846153856</v>
      </c>
      <c r="BA39" s="1">
        <f t="shared" si="12"/>
        <v>57</v>
      </c>
      <c r="BB39" s="1">
        <f t="shared" si="13"/>
        <v>57</v>
      </c>
      <c r="BC39"/>
      <c r="BD39"/>
      <c r="BE39"/>
      <c r="BF39"/>
      <c r="BG39"/>
      <c r="BH39"/>
      <c r="BI39"/>
      <c r="BJ39"/>
      <c r="BK39"/>
      <c r="BL39"/>
    </row>
    <row r="40" spans="1:64" ht="15" x14ac:dyDescent="0.25">
      <c r="A40" s="1" t="s">
        <v>491</v>
      </c>
      <c r="B40" s="1" t="s">
        <v>506</v>
      </c>
      <c r="C40" s="1" t="s">
        <v>507</v>
      </c>
      <c r="D40" s="2">
        <v>62.704000000000001</v>
      </c>
      <c r="E40" s="8" t="s">
        <v>64</v>
      </c>
      <c r="F40" s="8">
        <v>8</v>
      </c>
      <c r="G40" s="8" t="s">
        <v>76</v>
      </c>
      <c r="H40" s="8">
        <v>8</v>
      </c>
      <c r="I40" s="8">
        <v>0</v>
      </c>
      <c r="J40" s="8"/>
      <c r="K40" s="8"/>
      <c r="L40" s="8"/>
      <c r="M40" s="1"/>
      <c r="N40" s="1">
        <f t="shared" si="14"/>
        <v>23.6112</v>
      </c>
      <c r="O40" s="1">
        <v>3.72</v>
      </c>
      <c r="P40" s="1">
        <f t="shared" si="0"/>
        <v>87.2</v>
      </c>
      <c r="Q40" s="1" t="s">
        <v>77</v>
      </c>
      <c r="R40" s="1">
        <v>0.2</v>
      </c>
      <c r="S40" s="1">
        <f t="shared" si="1"/>
        <v>52.440000000000005</v>
      </c>
      <c r="T40" s="1">
        <v>93</v>
      </c>
      <c r="U40" s="1">
        <f t="shared" si="15"/>
        <v>9.3000000000000007</v>
      </c>
      <c r="V40" s="28" t="s">
        <v>508</v>
      </c>
      <c r="W40" s="29">
        <v>2</v>
      </c>
      <c r="X40" s="1"/>
      <c r="Y40" s="1"/>
      <c r="Z40" s="8"/>
      <c r="AA40" s="8"/>
      <c r="AB40" s="8">
        <f t="shared" si="16"/>
        <v>2</v>
      </c>
      <c r="AC40" s="1"/>
      <c r="AD40" s="1"/>
      <c r="AE40" s="1"/>
      <c r="AF40" s="1"/>
      <c r="AG40" s="1">
        <v>0</v>
      </c>
      <c r="AH40" s="1" t="s">
        <v>80</v>
      </c>
      <c r="AI40" s="1" t="s">
        <v>509</v>
      </c>
      <c r="AJ40" s="1">
        <v>2.25</v>
      </c>
      <c r="AK40" s="30" t="s">
        <v>192</v>
      </c>
      <c r="AL40" s="1">
        <v>0.25</v>
      </c>
      <c r="AM40" s="1"/>
      <c r="AN40" s="1"/>
      <c r="AO40" s="1">
        <f t="shared" si="2"/>
        <v>2.5</v>
      </c>
      <c r="AP40" s="1"/>
      <c r="AQ40" s="1"/>
      <c r="AR40" s="1"/>
      <c r="AS40" s="1" t="s">
        <v>510</v>
      </c>
      <c r="AT40" s="1">
        <v>0.1</v>
      </c>
      <c r="AU40" s="1" t="s">
        <v>65</v>
      </c>
      <c r="AV40" s="1">
        <v>0.1</v>
      </c>
      <c r="AW40" s="1">
        <f t="shared" si="3"/>
        <v>0.2</v>
      </c>
      <c r="AX40" s="1">
        <f t="shared" si="4"/>
        <v>85.351200000000006</v>
      </c>
      <c r="AY40" s="1">
        <f t="shared" si="5"/>
        <v>4.7</v>
      </c>
      <c r="AZ40" s="1">
        <f t="shared" si="6"/>
        <v>90.051200000000009</v>
      </c>
      <c r="BA40" s="1">
        <f t="shared" si="12"/>
        <v>4</v>
      </c>
      <c r="BB40" s="1">
        <f t="shared" si="13"/>
        <v>2</v>
      </c>
      <c r="BC40"/>
      <c r="BD40"/>
      <c r="BE40"/>
      <c r="BF40"/>
      <c r="BG40"/>
      <c r="BH40"/>
      <c r="BI40"/>
      <c r="BJ40"/>
      <c r="BK40"/>
      <c r="BL40"/>
    </row>
    <row r="41" spans="1:64" ht="15" x14ac:dyDescent="0.25">
      <c r="A41" s="1" t="s">
        <v>491</v>
      </c>
      <c r="B41" s="1" t="s">
        <v>511</v>
      </c>
      <c r="C41" s="1" t="s">
        <v>512</v>
      </c>
      <c r="D41" s="2">
        <v>60.576923076923102</v>
      </c>
      <c r="E41" s="8" t="s">
        <v>64</v>
      </c>
      <c r="F41" s="8">
        <v>8</v>
      </c>
      <c r="G41" s="8" t="s">
        <v>76</v>
      </c>
      <c r="H41" s="8">
        <v>8</v>
      </c>
      <c r="I41" s="8">
        <v>0</v>
      </c>
      <c r="J41" s="8"/>
      <c r="K41" s="8"/>
      <c r="L41" s="8"/>
      <c r="M41" s="1"/>
      <c r="N41" s="1">
        <f t="shared" si="14"/>
        <v>22.973076923076928</v>
      </c>
      <c r="O41" s="1">
        <v>3.7210000000000001</v>
      </c>
      <c r="P41" s="1">
        <f t="shared" si="0"/>
        <v>87.210000000000008</v>
      </c>
      <c r="Q41" s="1" t="s">
        <v>513</v>
      </c>
      <c r="R41" s="1">
        <v>0.5</v>
      </c>
      <c r="S41" s="1">
        <f t="shared" si="1"/>
        <v>52.626000000000005</v>
      </c>
      <c r="T41" s="1">
        <v>96</v>
      </c>
      <c r="U41" s="1">
        <f t="shared" si="15"/>
        <v>9.6</v>
      </c>
      <c r="V41" s="28"/>
      <c r="X41" s="28" t="s">
        <v>514</v>
      </c>
      <c r="Y41" s="29">
        <v>0.1</v>
      </c>
      <c r="Z41" s="8"/>
      <c r="AA41" s="8"/>
      <c r="AB41" s="8">
        <f t="shared" si="16"/>
        <v>0.1</v>
      </c>
      <c r="AC41" s="1"/>
      <c r="AD41" s="1"/>
      <c r="AE41" s="1"/>
      <c r="AF41" s="1"/>
      <c r="AG41" s="1">
        <v>0</v>
      </c>
      <c r="AH41" s="1" t="s">
        <v>515</v>
      </c>
      <c r="AI41" s="1" t="s">
        <v>515</v>
      </c>
      <c r="AJ41" s="1">
        <v>2.5</v>
      </c>
      <c r="AK41" s="30" t="s">
        <v>192</v>
      </c>
      <c r="AL41" s="1">
        <v>0.25</v>
      </c>
      <c r="AM41" s="1"/>
      <c r="AN41" s="1"/>
      <c r="AO41" s="1">
        <f t="shared" si="2"/>
        <v>2.75</v>
      </c>
      <c r="AP41" s="1"/>
      <c r="AQ41" s="1"/>
      <c r="AR41" s="1"/>
      <c r="AS41" s="1"/>
      <c r="AT41" s="1"/>
      <c r="AU41" s="1" t="s">
        <v>65</v>
      </c>
      <c r="AV41" s="1">
        <v>0.1</v>
      </c>
      <c r="AW41" s="1">
        <f t="shared" si="3"/>
        <v>0.1</v>
      </c>
      <c r="AX41" s="1">
        <f t="shared" si="4"/>
        <v>85.19907692307693</v>
      </c>
      <c r="AY41" s="1">
        <f t="shared" si="5"/>
        <v>2.95</v>
      </c>
      <c r="AZ41" s="1">
        <f t="shared" si="6"/>
        <v>88.149076923076933</v>
      </c>
      <c r="BA41" s="1">
        <f t="shared" si="12"/>
        <v>3</v>
      </c>
      <c r="BB41" s="1">
        <f t="shared" si="13"/>
        <v>5</v>
      </c>
      <c r="BC41"/>
      <c r="BD41"/>
      <c r="BE41"/>
      <c r="BF41"/>
      <c r="BG41"/>
      <c r="BH41"/>
      <c r="BI41"/>
      <c r="BJ41"/>
      <c r="BK41"/>
      <c r="BL41"/>
    </row>
    <row r="42" spans="1:64" ht="15" x14ac:dyDescent="0.25">
      <c r="A42" s="1" t="s">
        <v>491</v>
      </c>
      <c r="B42" s="1" t="s">
        <v>516</v>
      </c>
      <c r="C42" s="1" t="s">
        <v>517</v>
      </c>
      <c r="D42" s="2">
        <v>58.3</v>
      </c>
      <c r="E42" s="8" t="s">
        <v>64</v>
      </c>
      <c r="F42" s="8">
        <v>8</v>
      </c>
      <c r="G42" s="8" t="s">
        <v>76</v>
      </c>
      <c r="H42" s="8">
        <v>8</v>
      </c>
      <c r="I42" s="8">
        <v>3.9</v>
      </c>
      <c r="J42" s="8"/>
      <c r="K42" s="8"/>
      <c r="L42" s="8"/>
      <c r="M42" s="1"/>
      <c r="N42" s="1">
        <f t="shared" si="14"/>
        <v>23.46</v>
      </c>
      <c r="O42" s="1">
        <v>1.363</v>
      </c>
      <c r="P42" s="1">
        <f t="shared" si="0"/>
        <v>63.629999999999995</v>
      </c>
      <c r="Q42" s="1"/>
      <c r="R42" s="1"/>
      <c r="S42" s="1">
        <f t="shared" si="1"/>
        <v>38.177999999999997</v>
      </c>
      <c r="T42" s="1">
        <v>64</v>
      </c>
      <c r="U42" s="1">
        <f t="shared" si="15"/>
        <v>6.4</v>
      </c>
      <c r="V42" s="1"/>
      <c r="W42" s="1"/>
      <c r="X42" s="1"/>
      <c r="Y42" s="1"/>
      <c r="Z42" s="8"/>
      <c r="AA42" s="8"/>
      <c r="AB42" s="8">
        <f t="shared" si="16"/>
        <v>0</v>
      </c>
      <c r="AC42" s="1"/>
      <c r="AD42" s="1"/>
      <c r="AE42" s="1"/>
      <c r="AF42" s="1"/>
      <c r="AG42" s="1">
        <v>0</v>
      </c>
      <c r="AH42" s="1"/>
      <c r="AI42" s="1"/>
      <c r="AJ42" s="1"/>
      <c r="AK42" s="1"/>
      <c r="AL42" s="1"/>
      <c r="AM42" s="1"/>
      <c r="AN42" s="1"/>
      <c r="AO42" s="1">
        <f t="shared" si="2"/>
        <v>0</v>
      </c>
      <c r="AP42" s="1"/>
      <c r="AQ42" s="1"/>
      <c r="AR42" s="1"/>
      <c r="AS42" s="1"/>
      <c r="AT42" s="1"/>
      <c r="AU42" s="1" t="s">
        <v>65</v>
      </c>
      <c r="AV42" s="1">
        <v>0.1</v>
      </c>
      <c r="AW42" s="1">
        <f t="shared" si="3"/>
        <v>0.1</v>
      </c>
      <c r="AX42" s="1">
        <f t="shared" si="4"/>
        <v>68.037999999999997</v>
      </c>
      <c r="AY42" s="1">
        <f t="shared" si="5"/>
        <v>0.1</v>
      </c>
      <c r="AZ42" s="1">
        <f t="shared" si="6"/>
        <v>68.137999999999991</v>
      </c>
      <c r="BA42" s="1">
        <f t="shared" si="12"/>
        <v>47</v>
      </c>
      <c r="BB42" s="1">
        <f t="shared" si="13"/>
        <v>47</v>
      </c>
      <c r="BC42"/>
      <c r="BD42"/>
      <c r="BE42"/>
      <c r="BF42"/>
      <c r="BG42"/>
      <c r="BH42"/>
      <c r="BI42"/>
      <c r="BJ42"/>
      <c r="BK42"/>
      <c r="BL42"/>
    </row>
    <row r="43" spans="1:64" ht="15" x14ac:dyDescent="0.25">
      <c r="A43" s="1" t="s">
        <v>491</v>
      </c>
      <c r="B43" s="1" t="s">
        <v>518</v>
      </c>
      <c r="C43" s="1" t="s">
        <v>519</v>
      </c>
      <c r="D43" s="2">
        <v>61.603846153846199</v>
      </c>
      <c r="E43" s="8" t="s">
        <v>64</v>
      </c>
      <c r="F43" s="8">
        <v>8</v>
      </c>
      <c r="G43" s="8" t="s">
        <v>76</v>
      </c>
      <c r="H43" s="8">
        <v>8</v>
      </c>
      <c r="I43" s="8">
        <v>0</v>
      </c>
      <c r="J43" s="8"/>
      <c r="K43" s="8"/>
      <c r="L43" s="8"/>
      <c r="M43" s="1"/>
      <c r="N43" s="1">
        <f t="shared" si="14"/>
        <v>23.28115384615386</v>
      </c>
      <c r="O43" s="1">
        <v>2.4380000000000002</v>
      </c>
      <c r="P43" s="1">
        <f t="shared" si="0"/>
        <v>74.38</v>
      </c>
      <c r="Q43" s="1"/>
      <c r="R43" s="1"/>
      <c r="S43" s="1">
        <f t="shared" si="1"/>
        <v>44.627999999999993</v>
      </c>
      <c r="T43" s="1">
        <v>77</v>
      </c>
      <c r="U43" s="1">
        <f t="shared" si="15"/>
        <v>7.7</v>
      </c>
      <c r="V43" s="1"/>
      <c r="W43" s="1"/>
      <c r="X43" s="1"/>
      <c r="Y43" s="1"/>
      <c r="Z43" s="8"/>
      <c r="AA43" s="8"/>
      <c r="AB43" s="8">
        <f t="shared" si="16"/>
        <v>0</v>
      </c>
      <c r="AC43" s="1"/>
      <c r="AD43" s="1"/>
      <c r="AE43" s="1"/>
      <c r="AF43" s="1"/>
      <c r="AG43" s="1">
        <v>0</v>
      </c>
      <c r="AH43" s="1" t="s">
        <v>145</v>
      </c>
      <c r="AI43" s="1" t="s">
        <v>271</v>
      </c>
      <c r="AJ43" s="1">
        <v>1.25</v>
      </c>
      <c r="AK43" s="1"/>
      <c r="AL43" s="1"/>
      <c r="AM43" s="1"/>
      <c r="AN43" s="1"/>
      <c r="AO43" s="1">
        <f t="shared" si="2"/>
        <v>1.25</v>
      </c>
      <c r="AP43" s="1"/>
      <c r="AQ43" s="1"/>
      <c r="AR43" s="1"/>
      <c r="AS43" s="1"/>
      <c r="AT43" s="1"/>
      <c r="AU43" s="1" t="s">
        <v>65</v>
      </c>
      <c r="AV43" s="1">
        <v>0.1</v>
      </c>
      <c r="AW43" s="1">
        <f t="shared" si="3"/>
        <v>0.1</v>
      </c>
      <c r="AX43" s="1">
        <f t="shared" si="4"/>
        <v>75.609153846153859</v>
      </c>
      <c r="AY43" s="1">
        <f t="shared" si="5"/>
        <v>1.35</v>
      </c>
      <c r="AZ43" s="1">
        <f t="shared" si="6"/>
        <v>76.959153846153853</v>
      </c>
      <c r="BA43" s="1">
        <f t="shared" si="12"/>
        <v>31</v>
      </c>
      <c r="BB43" s="1">
        <f t="shared" si="13"/>
        <v>30</v>
      </c>
      <c r="BC43"/>
      <c r="BD43"/>
      <c r="BE43"/>
      <c r="BF43"/>
      <c r="BG43"/>
      <c r="BH43"/>
      <c r="BI43"/>
      <c r="BJ43"/>
      <c r="BK43"/>
      <c r="BL43"/>
    </row>
    <row r="44" spans="1:64" ht="15" x14ac:dyDescent="0.25">
      <c r="A44" s="1" t="s">
        <v>491</v>
      </c>
      <c r="B44" s="1" t="s">
        <v>520</v>
      </c>
      <c r="C44" s="1" t="s">
        <v>521</v>
      </c>
      <c r="D44" s="2">
        <v>61.507692307692302</v>
      </c>
      <c r="E44" s="8" t="s">
        <v>64</v>
      </c>
      <c r="F44" s="8">
        <v>8</v>
      </c>
      <c r="G44" s="8" t="s">
        <v>63</v>
      </c>
      <c r="H44" s="8">
        <v>9</v>
      </c>
      <c r="I44" s="8">
        <v>0</v>
      </c>
      <c r="J44" s="8"/>
      <c r="K44" s="8"/>
      <c r="L44" s="8"/>
      <c r="M44" s="1"/>
      <c r="N44" s="1">
        <f t="shared" si="14"/>
        <v>23.552307692307693</v>
      </c>
      <c r="O44" s="1">
        <v>3.72</v>
      </c>
      <c r="P44" s="1">
        <f t="shared" si="0"/>
        <v>87.2</v>
      </c>
      <c r="Q44" s="1" t="s">
        <v>93</v>
      </c>
      <c r="R44" s="1">
        <v>0.3</v>
      </c>
      <c r="S44" s="1">
        <f t="shared" si="1"/>
        <v>52.5</v>
      </c>
      <c r="T44" s="1">
        <v>99.5</v>
      </c>
      <c r="U44" s="1">
        <f t="shared" si="15"/>
        <v>9.9499999999999993</v>
      </c>
      <c r="V44" s="28" t="s">
        <v>522</v>
      </c>
      <c r="W44" s="29">
        <v>2.2999999999999998</v>
      </c>
      <c r="X44" s="1"/>
      <c r="Y44" s="1"/>
      <c r="Z44" s="8"/>
      <c r="AA44" s="8"/>
      <c r="AB44" s="8">
        <f t="shared" si="16"/>
        <v>2.2999999999999998</v>
      </c>
      <c r="AC44" s="1"/>
      <c r="AD44" s="1"/>
      <c r="AE44" s="1"/>
      <c r="AF44" s="1"/>
      <c r="AG44" s="1">
        <v>0</v>
      </c>
      <c r="AH44" s="1"/>
      <c r="AI44" s="1"/>
      <c r="AJ44" s="1"/>
      <c r="AK44" s="1" t="s">
        <v>467</v>
      </c>
      <c r="AL44" s="1">
        <v>0.2</v>
      </c>
      <c r="AM44" s="1"/>
      <c r="AN44" s="1"/>
      <c r="AO44" s="1">
        <f t="shared" si="2"/>
        <v>0.2</v>
      </c>
      <c r="AP44" s="1"/>
      <c r="AQ44" s="1"/>
      <c r="AR44" s="1"/>
      <c r="AS44" s="1"/>
      <c r="AT44" s="1"/>
      <c r="AU44" s="1" t="s">
        <v>65</v>
      </c>
      <c r="AV44" s="1">
        <v>0.1</v>
      </c>
      <c r="AW44" s="1">
        <f t="shared" si="3"/>
        <v>0.1</v>
      </c>
      <c r="AX44" s="1">
        <f t="shared" si="4"/>
        <v>86.002307692307696</v>
      </c>
      <c r="AY44" s="1">
        <f t="shared" si="5"/>
        <v>2.6</v>
      </c>
      <c r="AZ44" s="1">
        <f t="shared" si="6"/>
        <v>88.60230769230769</v>
      </c>
      <c r="BA44" s="1">
        <f t="shared" si="12"/>
        <v>4</v>
      </c>
      <c r="BB44" s="1">
        <f t="shared" si="13"/>
        <v>3</v>
      </c>
      <c r="BC44"/>
      <c r="BD44"/>
      <c r="BE44"/>
      <c r="BF44"/>
      <c r="BG44"/>
      <c r="BH44"/>
      <c r="BI44"/>
      <c r="BJ44"/>
      <c r="BK44"/>
      <c r="BL44"/>
    </row>
    <row r="45" spans="1:64" ht="15" x14ac:dyDescent="0.25">
      <c r="A45" s="1" t="s">
        <v>491</v>
      </c>
      <c r="B45" s="1" t="s">
        <v>523</v>
      </c>
      <c r="C45" s="1" t="s">
        <v>524</v>
      </c>
      <c r="D45" s="2">
        <v>61.138461538461499</v>
      </c>
      <c r="E45" s="8" t="s">
        <v>64</v>
      </c>
      <c r="F45" s="8">
        <v>8</v>
      </c>
      <c r="G45" s="8" t="s">
        <v>63</v>
      </c>
      <c r="H45" s="8">
        <v>9</v>
      </c>
      <c r="I45" s="8">
        <v>0</v>
      </c>
      <c r="J45" s="8"/>
      <c r="K45" s="8"/>
      <c r="L45" s="8"/>
      <c r="M45" s="1"/>
      <c r="N45" s="1">
        <f t="shared" si="14"/>
        <v>23.44153846153845</v>
      </c>
      <c r="O45" s="1">
        <v>3.2589999999999999</v>
      </c>
      <c r="P45" s="1">
        <f t="shared" si="0"/>
        <v>82.59</v>
      </c>
      <c r="Q45" s="1" t="s">
        <v>127</v>
      </c>
      <c r="R45" s="1">
        <v>0.3</v>
      </c>
      <c r="S45" s="1">
        <f t="shared" si="1"/>
        <v>49.734000000000002</v>
      </c>
      <c r="T45" s="1">
        <v>79</v>
      </c>
      <c r="U45" s="1">
        <f t="shared" si="15"/>
        <v>7.9</v>
      </c>
      <c r="V45" s="1" t="s">
        <v>1376</v>
      </c>
      <c r="W45" s="1">
        <v>2</v>
      </c>
      <c r="X45" s="1"/>
      <c r="Y45" s="1"/>
      <c r="Z45" s="8"/>
      <c r="AA45" s="8"/>
      <c r="AB45" s="8">
        <f t="shared" si="16"/>
        <v>2</v>
      </c>
      <c r="AC45" s="1"/>
      <c r="AD45" s="1"/>
      <c r="AE45" s="1"/>
      <c r="AF45" s="1"/>
      <c r="AG45" s="1">
        <v>0</v>
      </c>
      <c r="AH45" s="1" t="s">
        <v>306</v>
      </c>
      <c r="AI45" s="1" t="s">
        <v>306</v>
      </c>
      <c r="AJ45" s="1">
        <v>1.5</v>
      </c>
      <c r="AK45" s="1" t="s">
        <v>467</v>
      </c>
      <c r="AL45" s="1">
        <v>0.2</v>
      </c>
      <c r="AM45" s="1"/>
      <c r="AN45" s="1"/>
      <c r="AO45" s="1">
        <f t="shared" si="2"/>
        <v>1.7</v>
      </c>
      <c r="AP45" s="1"/>
      <c r="AQ45" s="1"/>
      <c r="AR45" s="1"/>
      <c r="AS45" s="1"/>
      <c r="AT45" s="1"/>
      <c r="AU45" s="1" t="s">
        <v>65</v>
      </c>
      <c r="AV45" s="1">
        <v>0.1</v>
      </c>
      <c r="AW45" s="1">
        <f t="shared" si="3"/>
        <v>0.1</v>
      </c>
      <c r="AX45" s="1">
        <f t="shared" si="4"/>
        <v>81.075538461538457</v>
      </c>
      <c r="AY45" s="1">
        <f t="shared" si="5"/>
        <v>3.8000000000000003</v>
      </c>
      <c r="AZ45" s="1">
        <f t="shared" si="6"/>
        <v>84.875538461538454</v>
      </c>
      <c r="BA45" s="1">
        <f t="shared" si="12"/>
        <v>11</v>
      </c>
      <c r="BB45" s="1">
        <f t="shared" si="13"/>
        <v>10</v>
      </c>
      <c r="BC45"/>
      <c r="BD45"/>
      <c r="BE45"/>
      <c r="BF45"/>
      <c r="BG45"/>
      <c r="BH45"/>
      <c r="BI45"/>
      <c r="BJ45"/>
      <c r="BK45"/>
      <c r="BL45"/>
    </row>
    <row r="46" spans="1:64" ht="15" x14ac:dyDescent="0.25">
      <c r="A46" s="1" t="s">
        <v>491</v>
      </c>
      <c r="B46" s="1" t="s">
        <v>525</v>
      </c>
      <c r="C46" s="1" t="s">
        <v>526</v>
      </c>
      <c r="D46" s="2">
        <v>62.34</v>
      </c>
      <c r="E46" s="8" t="s">
        <v>64</v>
      </c>
      <c r="F46" s="8">
        <v>8</v>
      </c>
      <c r="G46" s="8" t="s">
        <v>63</v>
      </c>
      <c r="H46" s="8">
        <v>9</v>
      </c>
      <c r="I46" s="8">
        <v>0</v>
      </c>
      <c r="J46" s="8"/>
      <c r="K46" s="8"/>
      <c r="L46" s="8"/>
      <c r="M46" s="1"/>
      <c r="N46" s="1">
        <f t="shared" si="14"/>
        <v>23.802</v>
      </c>
      <c r="O46" s="1">
        <v>2.8650000000000002</v>
      </c>
      <c r="P46" s="1">
        <f t="shared" si="0"/>
        <v>78.650000000000006</v>
      </c>
      <c r="Q46" s="1"/>
      <c r="R46" s="1"/>
      <c r="S46" s="1">
        <f t="shared" si="1"/>
        <v>47.190000000000005</v>
      </c>
      <c r="T46" s="1">
        <v>65</v>
      </c>
      <c r="U46" s="1">
        <f t="shared" si="15"/>
        <v>6.5</v>
      </c>
      <c r="V46" s="1"/>
      <c r="W46" s="1"/>
      <c r="X46" s="1"/>
      <c r="Y46" s="1"/>
      <c r="Z46" s="8"/>
      <c r="AA46" s="8"/>
      <c r="AB46" s="8">
        <f t="shared" si="16"/>
        <v>0</v>
      </c>
      <c r="AC46" s="1"/>
      <c r="AD46" s="1"/>
      <c r="AE46" s="1"/>
      <c r="AF46" s="1"/>
      <c r="AG46" s="1">
        <v>0</v>
      </c>
      <c r="AH46" s="1"/>
      <c r="AI46" s="1"/>
      <c r="AJ46" s="1"/>
      <c r="AK46" s="1"/>
      <c r="AL46" s="1"/>
      <c r="AM46" s="1"/>
      <c r="AN46" s="1"/>
      <c r="AO46" s="1">
        <f t="shared" si="2"/>
        <v>0</v>
      </c>
      <c r="AP46" s="1"/>
      <c r="AQ46" s="1"/>
      <c r="AR46" s="1"/>
      <c r="AS46" s="1"/>
      <c r="AT46" s="1"/>
      <c r="AU46" s="1" t="s">
        <v>65</v>
      </c>
      <c r="AV46" s="1">
        <v>0.1</v>
      </c>
      <c r="AW46" s="1">
        <f t="shared" si="3"/>
        <v>0.1</v>
      </c>
      <c r="AX46" s="1">
        <f t="shared" si="4"/>
        <v>77.492000000000004</v>
      </c>
      <c r="AY46" s="1">
        <f t="shared" si="5"/>
        <v>0.1</v>
      </c>
      <c r="AZ46" s="1">
        <f t="shared" si="6"/>
        <v>77.591999999999999</v>
      </c>
      <c r="BA46" s="1">
        <f t="shared" si="12"/>
        <v>19</v>
      </c>
      <c r="BB46" s="1">
        <f t="shared" si="13"/>
        <v>27</v>
      </c>
      <c r="BC46"/>
      <c r="BD46"/>
      <c r="BE46"/>
      <c r="BF46"/>
      <c r="BG46"/>
      <c r="BH46"/>
      <c r="BI46"/>
      <c r="BJ46"/>
      <c r="BK46"/>
      <c r="BL46"/>
    </row>
    <row r="47" spans="1:64" ht="15" x14ac:dyDescent="0.25">
      <c r="A47" s="1" t="s">
        <v>491</v>
      </c>
      <c r="B47" s="1" t="s">
        <v>527</v>
      </c>
      <c r="C47" s="1" t="s">
        <v>528</v>
      </c>
      <c r="D47" s="2">
        <v>60.298000000000002</v>
      </c>
      <c r="E47" s="8" t="s">
        <v>64</v>
      </c>
      <c r="F47" s="8">
        <v>8</v>
      </c>
      <c r="G47" s="8" t="s">
        <v>63</v>
      </c>
      <c r="H47" s="8">
        <v>9</v>
      </c>
      <c r="I47" s="8">
        <v>0</v>
      </c>
      <c r="J47" s="8"/>
      <c r="K47" s="8"/>
      <c r="L47" s="8"/>
      <c r="M47" s="1"/>
      <c r="N47" s="1">
        <f t="shared" si="14"/>
        <v>23.189399999999999</v>
      </c>
      <c r="O47" s="1">
        <v>3.0049999999999999</v>
      </c>
      <c r="P47" s="1">
        <f t="shared" si="0"/>
        <v>80.05</v>
      </c>
      <c r="Q47" s="1" t="s">
        <v>445</v>
      </c>
      <c r="R47" s="1">
        <v>0</v>
      </c>
      <c r="S47" s="1">
        <f t="shared" si="1"/>
        <v>48.029999999999994</v>
      </c>
      <c r="T47" s="1">
        <v>76</v>
      </c>
      <c r="U47" s="1">
        <f t="shared" si="15"/>
        <v>7.6</v>
      </c>
      <c r="V47" s="1"/>
      <c r="W47" s="1"/>
      <c r="X47" s="1"/>
      <c r="Y47" s="1"/>
      <c r="Z47" s="8"/>
      <c r="AA47" s="8"/>
      <c r="AB47" s="8">
        <f t="shared" si="16"/>
        <v>0</v>
      </c>
      <c r="AC47" s="1"/>
      <c r="AD47" s="1"/>
      <c r="AE47" s="1"/>
      <c r="AF47" s="1"/>
      <c r="AG47" s="1">
        <v>0</v>
      </c>
      <c r="AH47" s="1" t="s">
        <v>529</v>
      </c>
      <c r="AI47" s="1" t="s">
        <v>530</v>
      </c>
      <c r="AJ47" s="1">
        <v>1.75</v>
      </c>
      <c r="AK47" s="1"/>
      <c r="AL47" s="1"/>
      <c r="AM47" s="1"/>
      <c r="AN47" s="1"/>
      <c r="AO47" s="1">
        <f t="shared" si="2"/>
        <v>1.75</v>
      </c>
      <c r="AP47" s="1"/>
      <c r="AQ47" s="1"/>
      <c r="AR47" s="1"/>
      <c r="AS47" s="1"/>
      <c r="AT47" s="1"/>
      <c r="AU47" s="1" t="s">
        <v>65</v>
      </c>
      <c r="AV47" s="1">
        <v>0.1</v>
      </c>
      <c r="AW47" s="1">
        <f t="shared" si="3"/>
        <v>0.1</v>
      </c>
      <c r="AX47" s="1">
        <f t="shared" si="4"/>
        <v>78.819399999999987</v>
      </c>
      <c r="AY47" s="1">
        <f t="shared" si="5"/>
        <v>1.85</v>
      </c>
      <c r="AZ47" s="1">
        <f t="shared" si="6"/>
        <v>80.669399999999982</v>
      </c>
      <c r="BA47" s="1">
        <f t="shared" si="12"/>
        <v>14</v>
      </c>
      <c r="BB47" s="1">
        <f t="shared" si="13"/>
        <v>16</v>
      </c>
      <c r="BC47"/>
      <c r="BD47"/>
      <c r="BE47"/>
      <c r="BF47"/>
      <c r="BG47"/>
      <c r="BH47"/>
      <c r="BI47"/>
      <c r="BJ47"/>
      <c r="BK47"/>
      <c r="BL47"/>
    </row>
    <row r="48" spans="1:64" ht="15" x14ac:dyDescent="0.25">
      <c r="A48" s="1" t="s">
        <v>491</v>
      </c>
      <c r="B48" s="1" t="s">
        <v>531</v>
      </c>
      <c r="C48" s="1" t="s">
        <v>532</v>
      </c>
      <c r="D48" s="2">
        <v>61.411999999999999</v>
      </c>
      <c r="E48" s="8" t="s">
        <v>64</v>
      </c>
      <c r="F48" s="8">
        <v>8</v>
      </c>
      <c r="G48" s="8" t="s">
        <v>63</v>
      </c>
      <c r="H48" s="8">
        <v>9</v>
      </c>
      <c r="I48" s="8">
        <v>0</v>
      </c>
      <c r="J48" s="8"/>
      <c r="K48" s="8"/>
      <c r="L48" s="8"/>
      <c r="M48" s="1"/>
      <c r="N48" s="1">
        <f t="shared" si="14"/>
        <v>23.523600000000002</v>
      </c>
      <c r="O48" s="1">
        <v>1.6619999999999999</v>
      </c>
      <c r="P48" s="1">
        <f t="shared" si="0"/>
        <v>66.62</v>
      </c>
      <c r="Q48" s="1"/>
      <c r="R48" s="1"/>
      <c r="S48" s="1">
        <f t="shared" si="1"/>
        <v>39.972000000000001</v>
      </c>
      <c r="T48" s="1">
        <v>78.5</v>
      </c>
      <c r="U48" s="1">
        <f t="shared" si="15"/>
        <v>7.85</v>
      </c>
      <c r="V48" s="1"/>
      <c r="W48" s="1"/>
      <c r="X48" s="1"/>
      <c r="Y48" s="1"/>
      <c r="Z48" s="8"/>
      <c r="AA48" s="8"/>
      <c r="AB48" s="8">
        <f t="shared" si="16"/>
        <v>0</v>
      </c>
      <c r="AC48" s="1"/>
      <c r="AD48" s="1"/>
      <c r="AE48" s="1"/>
      <c r="AF48" s="1"/>
      <c r="AG48" s="1">
        <v>0</v>
      </c>
      <c r="AH48" s="1"/>
      <c r="AI48" s="1"/>
      <c r="AJ48" s="1"/>
      <c r="AK48" s="1"/>
      <c r="AL48" s="1"/>
      <c r="AM48" s="1"/>
      <c r="AN48" s="1"/>
      <c r="AO48" s="1">
        <f t="shared" si="2"/>
        <v>0</v>
      </c>
      <c r="AP48" s="1"/>
      <c r="AQ48" s="1"/>
      <c r="AR48" s="1"/>
      <c r="AS48" s="1"/>
      <c r="AT48" s="1"/>
      <c r="AU48" s="1" t="s">
        <v>65</v>
      </c>
      <c r="AV48" s="1">
        <v>0.1</v>
      </c>
      <c r="AW48" s="1">
        <f t="shared" si="3"/>
        <v>0.1</v>
      </c>
      <c r="AX48" s="1">
        <f t="shared" si="4"/>
        <v>71.345600000000005</v>
      </c>
      <c r="AY48" s="1">
        <f t="shared" si="5"/>
        <v>0.1</v>
      </c>
      <c r="AZ48" s="1">
        <f t="shared" si="6"/>
        <v>71.445599999999999</v>
      </c>
      <c r="BA48" s="1">
        <f t="shared" si="12"/>
        <v>43</v>
      </c>
      <c r="BB48" s="1">
        <f t="shared" si="13"/>
        <v>41</v>
      </c>
      <c r="BC48"/>
      <c r="BD48"/>
      <c r="BE48"/>
      <c r="BF48"/>
      <c r="BG48"/>
      <c r="BH48"/>
      <c r="BI48"/>
      <c r="BJ48"/>
      <c r="BK48"/>
      <c r="BL48"/>
    </row>
    <row r="49" spans="1:64" ht="15" x14ac:dyDescent="0.25">
      <c r="A49" s="1" t="s">
        <v>491</v>
      </c>
      <c r="B49" s="1" t="s">
        <v>533</v>
      </c>
      <c r="C49" s="1" t="s">
        <v>534</v>
      </c>
      <c r="D49" s="2">
        <v>60.603846153846099</v>
      </c>
      <c r="E49" s="8" t="s">
        <v>64</v>
      </c>
      <c r="F49" s="8">
        <v>8</v>
      </c>
      <c r="G49" s="8" t="s">
        <v>63</v>
      </c>
      <c r="H49" s="8">
        <v>8</v>
      </c>
      <c r="I49" s="8">
        <v>0</v>
      </c>
      <c r="J49" s="8"/>
      <c r="K49" s="8"/>
      <c r="L49" s="8"/>
      <c r="M49" s="1"/>
      <c r="N49" s="1">
        <f t="shared" si="14"/>
        <v>22.981153846153827</v>
      </c>
      <c r="O49" s="1">
        <v>1.427</v>
      </c>
      <c r="P49" s="1">
        <f t="shared" si="0"/>
        <v>64.27</v>
      </c>
      <c r="Q49" s="1"/>
      <c r="R49" s="1"/>
      <c r="S49" s="1">
        <f t="shared" si="1"/>
        <v>38.561999999999998</v>
      </c>
      <c r="T49" s="1">
        <v>90</v>
      </c>
      <c r="U49" s="1">
        <f t="shared" si="15"/>
        <v>9</v>
      </c>
      <c r="V49" s="1"/>
      <c r="W49" s="1"/>
      <c r="X49" s="1"/>
      <c r="Y49" s="1"/>
      <c r="Z49" s="8"/>
      <c r="AA49" s="8"/>
      <c r="AB49" s="8">
        <f t="shared" si="16"/>
        <v>0</v>
      </c>
      <c r="AC49" s="1"/>
      <c r="AD49" s="1"/>
      <c r="AE49" s="1"/>
      <c r="AF49" s="1"/>
      <c r="AG49" s="1">
        <v>0</v>
      </c>
      <c r="AH49" s="1" t="s">
        <v>535</v>
      </c>
      <c r="AI49" s="1" t="s">
        <v>536</v>
      </c>
      <c r="AJ49" s="1">
        <v>1.25</v>
      </c>
      <c r="AK49" s="1"/>
      <c r="AL49" s="1"/>
      <c r="AM49" s="1"/>
      <c r="AN49" s="1"/>
      <c r="AO49" s="1">
        <f t="shared" si="2"/>
        <v>1.25</v>
      </c>
      <c r="AP49" s="1"/>
      <c r="AQ49" s="1"/>
      <c r="AR49" s="1"/>
      <c r="AS49" s="1"/>
      <c r="AT49" s="1"/>
      <c r="AU49" s="1" t="s">
        <v>65</v>
      </c>
      <c r="AV49" s="1">
        <v>0.1</v>
      </c>
      <c r="AW49" s="1">
        <f t="shared" si="3"/>
        <v>0.1</v>
      </c>
      <c r="AX49" s="1">
        <f t="shared" si="4"/>
        <v>70.543153846153828</v>
      </c>
      <c r="AY49" s="1">
        <f t="shared" si="5"/>
        <v>1.35</v>
      </c>
      <c r="AZ49" s="1">
        <f t="shared" si="6"/>
        <v>71.893153846153822</v>
      </c>
      <c r="BA49" s="1">
        <f t="shared" si="12"/>
        <v>45</v>
      </c>
      <c r="BB49" s="1">
        <f t="shared" si="13"/>
        <v>40</v>
      </c>
      <c r="BC49"/>
      <c r="BD49"/>
      <c r="BE49"/>
      <c r="BF49"/>
      <c r="BG49"/>
      <c r="BH49"/>
      <c r="BI49"/>
      <c r="BJ49"/>
      <c r="BK49"/>
      <c r="BL49"/>
    </row>
    <row r="50" spans="1:64" ht="15" x14ac:dyDescent="0.25">
      <c r="A50" s="1" t="s">
        <v>491</v>
      </c>
      <c r="B50" s="1" t="s">
        <v>537</v>
      </c>
      <c r="C50" s="1" t="s">
        <v>538</v>
      </c>
      <c r="D50" s="2">
        <v>59.1738461538461</v>
      </c>
      <c r="E50" s="8" t="s">
        <v>64</v>
      </c>
      <c r="F50" s="8">
        <v>8</v>
      </c>
      <c r="G50" s="8" t="s">
        <v>63</v>
      </c>
      <c r="H50" s="8">
        <v>9</v>
      </c>
      <c r="I50" s="8">
        <v>0</v>
      </c>
      <c r="J50" s="8"/>
      <c r="K50" s="8"/>
      <c r="L50" s="8"/>
      <c r="M50" s="1"/>
      <c r="N50" s="1">
        <f t="shared" si="14"/>
        <v>22.852153846153829</v>
      </c>
      <c r="O50" s="1">
        <v>2.1539999999999999</v>
      </c>
      <c r="P50" s="1">
        <f t="shared" si="0"/>
        <v>71.539999999999992</v>
      </c>
      <c r="Q50" s="1"/>
      <c r="R50" s="1"/>
      <c r="S50" s="1">
        <f t="shared" si="1"/>
        <v>42.923999999999992</v>
      </c>
      <c r="T50" s="1">
        <v>62.5</v>
      </c>
      <c r="U50" s="1">
        <f t="shared" si="15"/>
        <v>6.25</v>
      </c>
      <c r="V50" s="1"/>
      <c r="W50" s="1"/>
      <c r="X50" s="1"/>
      <c r="Y50" s="1"/>
      <c r="Z50" s="8"/>
      <c r="AA50" s="8"/>
      <c r="AB50" s="8">
        <f t="shared" si="16"/>
        <v>0</v>
      </c>
      <c r="AC50" s="1"/>
      <c r="AD50" s="1"/>
      <c r="AE50" s="1"/>
      <c r="AF50" s="1"/>
      <c r="AG50" s="1">
        <v>0</v>
      </c>
      <c r="AH50" s="1"/>
      <c r="AI50" s="1"/>
      <c r="AJ50" s="1"/>
      <c r="AK50" s="1"/>
      <c r="AL50" s="1"/>
      <c r="AM50" s="1"/>
      <c r="AN50" s="1"/>
      <c r="AO50" s="1">
        <f t="shared" si="2"/>
        <v>0</v>
      </c>
      <c r="AP50" s="1"/>
      <c r="AQ50" s="1"/>
      <c r="AR50" s="1"/>
      <c r="AS50" s="1"/>
      <c r="AT50" s="1"/>
      <c r="AU50" s="1" t="s">
        <v>65</v>
      </c>
      <c r="AV50" s="1">
        <v>0.1</v>
      </c>
      <c r="AW50" s="1">
        <f t="shared" si="3"/>
        <v>0.1</v>
      </c>
      <c r="AX50" s="1">
        <f t="shared" si="4"/>
        <v>72.026153846153818</v>
      </c>
      <c r="AY50" s="1">
        <f t="shared" si="5"/>
        <v>0.1</v>
      </c>
      <c r="AZ50" s="1">
        <f t="shared" si="6"/>
        <v>72.126153846153812</v>
      </c>
      <c r="BA50" s="1">
        <f t="shared" si="12"/>
        <v>36</v>
      </c>
      <c r="BB50" s="1">
        <f t="shared" si="13"/>
        <v>39</v>
      </c>
      <c r="BC50"/>
      <c r="BD50"/>
      <c r="BE50"/>
      <c r="BF50"/>
      <c r="BG50"/>
      <c r="BH50"/>
      <c r="BI50"/>
      <c r="BJ50"/>
      <c r="BK50"/>
      <c r="BL50"/>
    </row>
    <row r="51" spans="1:64" ht="15" x14ac:dyDescent="0.25">
      <c r="A51" s="1" t="s">
        <v>491</v>
      </c>
      <c r="B51" s="1" t="s">
        <v>539</v>
      </c>
      <c r="C51" s="1" t="s">
        <v>540</v>
      </c>
      <c r="D51" s="2">
        <v>61.085999999999999</v>
      </c>
      <c r="E51" s="8" t="s">
        <v>64</v>
      </c>
      <c r="F51" s="8">
        <v>8</v>
      </c>
      <c r="G51" s="8" t="s">
        <v>63</v>
      </c>
      <c r="H51" s="8">
        <v>8</v>
      </c>
      <c r="I51" s="8">
        <v>0</v>
      </c>
      <c r="J51" s="8"/>
      <c r="K51" s="8"/>
      <c r="L51" s="8"/>
      <c r="M51" s="1"/>
      <c r="N51" s="1">
        <f t="shared" si="14"/>
        <v>23.125799999999998</v>
      </c>
      <c r="O51" s="1">
        <v>2.2519999999999998</v>
      </c>
      <c r="P51" s="1">
        <f t="shared" si="0"/>
        <v>72.52</v>
      </c>
      <c r="Q51" s="1"/>
      <c r="R51" s="1"/>
      <c r="S51" s="1">
        <f t="shared" si="1"/>
        <v>43.511999999999993</v>
      </c>
      <c r="T51" s="1">
        <v>65</v>
      </c>
      <c r="U51" s="1">
        <f t="shared" si="15"/>
        <v>6.5</v>
      </c>
      <c r="V51" s="16"/>
      <c r="W51" s="1"/>
      <c r="X51" s="1"/>
      <c r="Y51" s="1"/>
      <c r="Z51" s="8"/>
      <c r="AA51" s="8"/>
      <c r="AB51" s="8">
        <f t="shared" si="16"/>
        <v>0</v>
      </c>
      <c r="AC51" s="1"/>
      <c r="AD51" s="1"/>
      <c r="AE51" s="1"/>
      <c r="AF51" s="1"/>
      <c r="AG51" s="1">
        <v>0</v>
      </c>
      <c r="AH51" s="1"/>
      <c r="AI51" s="1"/>
      <c r="AJ51" s="1"/>
      <c r="AK51" s="1"/>
      <c r="AL51" s="1"/>
      <c r="AM51" s="1"/>
      <c r="AN51" s="1"/>
      <c r="AO51" s="1">
        <f t="shared" si="2"/>
        <v>0</v>
      </c>
      <c r="AP51" s="1"/>
      <c r="AQ51" s="1"/>
      <c r="AR51" s="1"/>
      <c r="AS51" s="1"/>
      <c r="AT51" s="1"/>
      <c r="AU51" s="1" t="s">
        <v>65</v>
      </c>
      <c r="AV51" s="1">
        <v>0.1</v>
      </c>
      <c r="AW51" s="1">
        <f t="shared" si="3"/>
        <v>0.1</v>
      </c>
      <c r="AX51" s="1">
        <f t="shared" si="4"/>
        <v>73.137799999999999</v>
      </c>
      <c r="AY51" s="1">
        <f t="shared" si="5"/>
        <v>0.1</v>
      </c>
      <c r="AZ51" s="1">
        <f t="shared" si="6"/>
        <v>73.237799999999993</v>
      </c>
      <c r="BA51" s="1">
        <f t="shared" si="12"/>
        <v>33</v>
      </c>
      <c r="BB51" s="1">
        <f t="shared" si="13"/>
        <v>35</v>
      </c>
      <c r="BC51"/>
      <c r="BD51"/>
      <c r="BE51"/>
      <c r="BF51"/>
      <c r="BG51"/>
      <c r="BH51"/>
      <c r="BI51"/>
      <c r="BJ51"/>
      <c r="BK51"/>
      <c r="BL51"/>
    </row>
    <row r="52" spans="1:64" ht="15" x14ac:dyDescent="0.25">
      <c r="A52" s="1" t="s">
        <v>491</v>
      </c>
      <c r="B52" s="1" t="s">
        <v>541</v>
      </c>
      <c r="C52" s="1" t="s">
        <v>542</v>
      </c>
      <c r="D52" s="2">
        <v>59.346153846153904</v>
      </c>
      <c r="E52" s="8" t="s">
        <v>64</v>
      </c>
      <c r="F52" s="8">
        <v>8</v>
      </c>
      <c r="G52" s="8" t="s">
        <v>63</v>
      </c>
      <c r="H52" s="8">
        <v>9</v>
      </c>
      <c r="I52" s="8">
        <v>0</v>
      </c>
      <c r="J52" s="8"/>
      <c r="K52" s="8"/>
      <c r="L52" s="8"/>
      <c r="M52" s="1"/>
      <c r="N52" s="1">
        <f t="shared" si="14"/>
        <v>22.903846153846168</v>
      </c>
      <c r="O52" s="1">
        <v>1.153</v>
      </c>
      <c r="P52" s="1">
        <f t="shared" si="0"/>
        <v>61.53</v>
      </c>
      <c r="Q52" s="1"/>
      <c r="R52" s="1"/>
      <c r="S52" s="1">
        <f t="shared" si="1"/>
        <v>36.917999999999999</v>
      </c>
      <c r="T52" s="1">
        <v>69</v>
      </c>
      <c r="U52" s="1">
        <f t="shared" si="15"/>
        <v>6.9</v>
      </c>
      <c r="V52" s="1"/>
      <c r="W52" s="1"/>
      <c r="X52" s="1"/>
      <c r="Y52" s="1"/>
      <c r="Z52" s="8"/>
      <c r="AA52" s="8"/>
      <c r="AB52" s="8">
        <f t="shared" si="16"/>
        <v>0</v>
      </c>
      <c r="AC52" s="1"/>
      <c r="AD52" s="1"/>
      <c r="AE52" s="1"/>
      <c r="AF52" s="1"/>
      <c r="AG52" s="1">
        <v>0</v>
      </c>
      <c r="AH52" s="1"/>
      <c r="AI52" s="1"/>
      <c r="AJ52" s="1"/>
      <c r="AK52" s="1"/>
      <c r="AL52" s="1"/>
      <c r="AM52" s="1"/>
      <c r="AN52" s="1"/>
      <c r="AO52" s="1">
        <f t="shared" si="2"/>
        <v>0</v>
      </c>
      <c r="AP52" s="1"/>
      <c r="AQ52" s="1"/>
      <c r="AR52" s="1"/>
      <c r="AS52" s="1"/>
      <c r="AT52" s="1"/>
      <c r="AU52" s="1" t="s">
        <v>65</v>
      </c>
      <c r="AV52" s="1">
        <v>0.1</v>
      </c>
      <c r="AW52" s="1">
        <f t="shared" si="3"/>
        <v>0.1</v>
      </c>
      <c r="AX52" s="1">
        <f t="shared" si="4"/>
        <v>66.721846153846172</v>
      </c>
      <c r="AY52" s="1">
        <f t="shared" si="5"/>
        <v>0.1</v>
      </c>
      <c r="AZ52" s="1">
        <f t="shared" si="6"/>
        <v>66.821846153846167</v>
      </c>
      <c r="BA52" s="1">
        <f t="shared" si="12"/>
        <v>52</v>
      </c>
      <c r="BB52" s="1">
        <f t="shared" si="13"/>
        <v>50</v>
      </c>
      <c r="BC52"/>
      <c r="BD52"/>
      <c r="BE52"/>
      <c r="BF52"/>
      <c r="BG52"/>
      <c r="BH52"/>
      <c r="BI52"/>
      <c r="BJ52"/>
      <c r="BK52"/>
      <c r="BL52"/>
    </row>
    <row r="53" spans="1:64" ht="15" x14ac:dyDescent="0.25">
      <c r="A53" s="1" t="s">
        <v>491</v>
      </c>
      <c r="B53" s="1" t="s">
        <v>543</v>
      </c>
      <c r="C53" s="1" t="s">
        <v>544</v>
      </c>
      <c r="D53" s="2">
        <v>61.5346153846154</v>
      </c>
      <c r="E53" s="8" t="s">
        <v>64</v>
      </c>
      <c r="F53" s="8">
        <v>8</v>
      </c>
      <c r="G53" s="8" t="s">
        <v>76</v>
      </c>
      <c r="H53" s="8">
        <v>8</v>
      </c>
      <c r="I53" s="8">
        <v>0</v>
      </c>
      <c r="J53" s="8"/>
      <c r="K53" s="8"/>
      <c r="L53" s="8"/>
      <c r="M53" s="1"/>
      <c r="N53" s="1">
        <f t="shared" si="14"/>
        <v>23.260384615384616</v>
      </c>
      <c r="O53" s="1">
        <v>2.774</v>
      </c>
      <c r="P53" s="1">
        <f t="shared" si="0"/>
        <v>77.740000000000009</v>
      </c>
      <c r="Q53" s="1" t="s">
        <v>127</v>
      </c>
      <c r="R53" s="1">
        <v>0.3</v>
      </c>
      <c r="S53" s="1">
        <f t="shared" si="1"/>
        <v>46.824000000000005</v>
      </c>
      <c r="T53" s="1">
        <v>89.5</v>
      </c>
      <c r="U53" s="1">
        <f t="shared" si="15"/>
        <v>8.9499999999999993</v>
      </c>
      <c r="V53" s="1"/>
      <c r="W53" s="1"/>
      <c r="X53" s="1"/>
      <c r="Y53" s="1"/>
      <c r="Z53" s="8"/>
      <c r="AA53" s="8"/>
      <c r="AB53" s="8">
        <f t="shared" si="16"/>
        <v>0</v>
      </c>
      <c r="AC53" s="1"/>
      <c r="AD53" s="1"/>
      <c r="AE53" s="1"/>
      <c r="AF53" s="1"/>
      <c r="AG53" s="1">
        <v>0</v>
      </c>
      <c r="AH53" s="1"/>
      <c r="AI53" s="1"/>
      <c r="AJ53" s="1"/>
      <c r="AK53" s="1"/>
      <c r="AL53" s="1"/>
      <c r="AM53" s="1"/>
      <c r="AN53" s="1"/>
      <c r="AO53" s="1">
        <f t="shared" si="2"/>
        <v>0</v>
      </c>
      <c r="AP53" s="1"/>
      <c r="AQ53" s="1"/>
      <c r="AR53" s="1"/>
      <c r="AS53" s="1"/>
      <c r="AT53" s="1"/>
      <c r="AU53" s="1" t="s">
        <v>65</v>
      </c>
      <c r="AV53" s="1">
        <v>0.1</v>
      </c>
      <c r="AW53" s="1">
        <f t="shared" si="3"/>
        <v>0.1</v>
      </c>
      <c r="AX53" s="1">
        <f t="shared" si="4"/>
        <v>79.034384615384624</v>
      </c>
      <c r="AY53" s="1">
        <f t="shared" si="5"/>
        <v>0.1</v>
      </c>
      <c r="AZ53" s="1">
        <f t="shared" si="6"/>
        <v>79.134384615384619</v>
      </c>
      <c r="BA53" s="1">
        <f t="shared" si="12"/>
        <v>22</v>
      </c>
      <c r="BB53" s="1">
        <f t="shared" si="13"/>
        <v>21</v>
      </c>
      <c r="BC53"/>
      <c r="BD53"/>
      <c r="BE53"/>
      <c r="BF53"/>
      <c r="BG53"/>
      <c r="BH53"/>
      <c r="BI53"/>
      <c r="BJ53"/>
      <c r="BK53"/>
      <c r="BL53"/>
    </row>
    <row r="54" spans="1:64" ht="15" x14ac:dyDescent="0.25">
      <c r="A54" s="1" t="s">
        <v>491</v>
      </c>
      <c r="B54" s="1" t="s">
        <v>545</v>
      </c>
      <c r="C54" s="1" t="s">
        <v>546</v>
      </c>
      <c r="D54" s="2">
        <v>61.7730769230769</v>
      </c>
      <c r="E54" s="8" t="s">
        <v>64</v>
      </c>
      <c r="F54" s="8">
        <v>8</v>
      </c>
      <c r="G54" s="8" t="s">
        <v>76</v>
      </c>
      <c r="H54" s="8">
        <v>8</v>
      </c>
      <c r="I54" s="8">
        <v>2.1</v>
      </c>
      <c r="J54" s="8"/>
      <c r="K54" s="8"/>
      <c r="L54" s="8"/>
      <c r="M54" s="1"/>
      <c r="N54" s="1">
        <f t="shared" si="14"/>
        <v>23.961923076923068</v>
      </c>
      <c r="O54" s="1">
        <v>2.653</v>
      </c>
      <c r="P54" s="1">
        <f t="shared" si="0"/>
        <v>76.53</v>
      </c>
      <c r="Q54" s="1"/>
      <c r="R54" s="1"/>
      <c r="S54" s="1">
        <f t="shared" si="1"/>
        <v>45.917999999999999</v>
      </c>
      <c r="T54" s="1">
        <v>84.5</v>
      </c>
      <c r="U54" s="1">
        <f t="shared" si="15"/>
        <v>8.4499999999999993</v>
      </c>
      <c r="V54" s="1"/>
      <c r="W54" s="1"/>
      <c r="X54" s="1"/>
      <c r="Y54" s="1"/>
      <c r="Z54" s="8"/>
      <c r="AA54" s="8"/>
      <c r="AB54" s="8">
        <f t="shared" si="16"/>
        <v>0</v>
      </c>
      <c r="AC54" s="1"/>
      <c r="AD54" s="1"/>
      <c r="AE54" s="1"/>
      <c r="AF54" s="1"/>
      <c r="AG54" s="1">
        <v>0</v>
      </c>
      <c r="AH54" s="1" t="s">
        <v>547</v>
      </c>
      <c r="AI54" s="1" t="s">
        <v>547</v>
      </c>
      <c r="AJ54" s="1">
        <v>2</v>
      </c>
      <c r="AK54" s="1"/>
      <c r="AL54" s="1"/>
      <c r="AM54" s="1"/>
      <c r="AN54" s="1"/>
      <c r="AO54" s="1">
        <f t="shared" si="2"/>
        <v>2</v>
      </c>
      <c r="AP54" s="1"/>
      <c r="AQ54" s="1"/>
      <c r="AR54" s="1"/>
      <c r="AS54" s="1"/>
      <c r="AT54" s="1"/>
      <c r="AU54" s="1" t="s">
        <v>65</v>
      </c>
      <c r="AV54" s="1">
        <v>0.1</v>
      </c>
      <c r="AW54" s="1">
        <f t="shared" si="3"/>
        <v>0.1</v>
      </c>
      <c r="AX54" s="1">
        <f t="shared" si="4"/>
        <v>78.329923076923066</v>
      </c>
      <c r="AY54" s="1">
        <f t="shared" si="5"/>
        <v>2.1</v>
      </c>
      <c r="AZ54" s="1">
        <f t="shared" si="6"/>
        <v>80.42992307692306</v>
      </c>
      <c r="BA54" s="1">
        <f t="shared" si="12"/>
        <v>25</v>
      </c>
      <c r="BB54" s="1">
        <f t="shared" si="13"/>
        <v>19</v>
      </c>
      <c r="BC54"/>
      <c r="BD54"/>
      <c r="BE54"/>
      <c r="BF54"/>
      <c r="BG54"/>
      <c r="BH54"/>
      <c r="BI54"/>
      <c r="BJ54"/>
      <c r="BK54"/>
      <c r="BL54"/>
    </row>
    <row r="55" spans="1:64" ht="15" x14ac:dyDescent="0.25">
      <c r="A55" s="1" t="s">
        <v>491</v>
      </c>
      <c r="B55" s="1" t="s">
        <v>548</v>
      </c>
      <c r="C55" s="1" t="s">
        <v>549</v>
      </c>
      <c r="D55" s="2">
        <v>60.65</v>
      </c>
      <c r="E55" s="8" t="s">
        <v>64</v>
      </c>
      <c r="F55" s="8">
        <v>8</v>
      </c>
      <c r="G55" s="8" t="s">
        <v>63</v>
      </c>
      <c r="H55" s="8">
        <v>9</v>
      </c>
      <c r="I55" s="8">
        <v>7.125</v>
      </c>
      <c r="J55" s="8"/>
      <c r="K55" s="8"/>
      <c r="L55" s="8"/>
      <c r="M55" s="1"/>
      <c r="N55" s="1">
        <f t="shared" si="14"/>
        <v>25.432500000000001</v>
      </c>
      <c r="O55" s="27">
        <v>3.677</v>
      </c>
      <c r="P55" s="1">
        <f t="shared" si="0"/>
        <v>86.77000000000001</v>
      </c>
      <c r="Q55" s="1"/>
      <c r="R55" s="1"/>
      <c r="S55" s="1">
        <f t="shared" si="1"/>
        <v>52.062000000000005</v>
      </c>
      <c r="T55" s="1">
        <v>93</v>
      </c>
      <c r="U55" s="1">
        <f t="shared" si="15"/>
        <v>9.3000000000000007</v>
      </c>
      <c r="V55" s="28" t="s">
        <v>550</v>
      </c>
      <c r="W55" s="1">
        <v>1.2</v>
      </c>
      <c r="X55" s="1"/>
      <c r="Y55" s="1"/>
      <c r="Z55" s="8"/>
      <c r="AA55" s="8"/>
      <c r="AB55" s="8">
        <f t="shared" si="16"/>
        <v>1.2</v>
      </c>
      <c r="AC55" s="1" t="s">
        <v>79</v>
      </c>
      <c r="AD55" s="1">
        <v>0.15</v>
      </c>
      <c r="AE55" s="1"/>
      <c r="AF55" s="1"/>
      <c r="AG55" s="1">
        <v>0.15</v>
      </c>
      <c r="AH55" s="1"/>
      <c r="AI55" s="1"/>
      <c r="AJ55" s="1"/>
      <c r="AK55" s="1"/>
      <c r="AL55" s="1"/>
      <c r="AM55" s="1"/>
      <c r="AN55" s="1"/>
      <c r="AO55" s="1">
        <f t="shared" si="2"/>
        <v>0</v>
      </c>
      <c r="AP55" s="1"/>
      <c r="AQ55" s="1"/>
      <c r="AR55" s="1"/>
      <c r="AS55" s="1"/>
      <c r="AT55" s="1"/>
      <c r="AU55" s="1" t="s">
        <v>149</v>
      </c>
      <c r="AV55" s="1">
        <v>0.3</v>
      </c>
      <c r="AW55" s="1">
        <f t="shared" si="3"/>
        <v>0.3</v>
      </c>
      <c r="AX55" s="1">
        <f t="shared" si="4"/>
        <v>86.794499999999999</v>
      </c>
      <c r="AY55" s="1">
        <f t="shared" si="5"/>
        <v>1.65</v>
      </c>
      <c r="AZ55" s="1">
        <f t="shared" si="6"/>
        <v>88.444500000000005</v>
      </c>
      <c r="BA55" s="1">
        <f t="shared" si="12"/>
        <v>6</v>
      </c>
      <c r="BB55" s="1">
        <f t="shared" si="13"/>
        <v>4</v>
      </c>
      <c r="BC55"/>
      <c r="BD55"/>
      <c r="BE55"/>
      <c r="BF55"/>
      <c r="BG55"/>
      <c r="BH55"/>
      <c r="BI55"/>
      <c r="BJ55"/>
      <c r="BK55"/>
      <c r="BL55"/>
    </row>
    <row r="56" spans="1:64" ht="15" x14ac:dyDescent="0.25">
      <c r="A56" s="1" t="s">
        <v>491</v>
      </c>
      <c r="B56" s="1" t="s">
        <v>551</v>
      </c>
      <c r="C56" s="1" t="s">
        <v>552</v>
      </c>
      <c r="D56" s="2">
        <v>60.919230769230801</v>
      </c>
      <c r="E56" s="8" t="s">
        <v>64</v>
      </c>
      <c r="F56" s="8">
        <v>8</v>
      </c>
      <c r="G56" s="8" t="s">
        <v>63</v>
      </c>
      <c r="H56" s="8">
        <v>9</v>
      </c>
      <c r="I56" s="8">
        <v>0</v>
      </c>
      <c r="J56" s="8"/>
      <c r="K56" s="8"/>
      <c r="L56" s="8"/>
      <c r="M56" s="1"/>
      <c r="N56" s="1">
        <f t="shared" si="14"/>
        <v>23.37576923076924</v>
      </c>
      <c r="O56" s="1">
        <v>2.952</v>
      </c>
      <c r="P56" s="1">
        <f t="shared" si="0"/>
        <v>79.52</v>
      </c>
      <c r="Q56" s="1" t="s">
        <v>553</v>
      </c>
      <c r="R56" s="1">
        <v>0.2</v>
      </c>
      <c r="S56" s="1">
        <f t="shared" si="1"/>
        <v>47.832000000000001</v>
      </c>
      <c r="T56" s="1">
        <v>90</v>
      </c>
      <c r="U56" s="1">
        <f t="shared" si="15"/>
        <v>9</v>
      </c>
      <c r="V56" s="1"/>
      <c r="W56" s="1"/>
      <c r="X56" s="1"/>
      <c r="Y56" s="1"/>
      <c r="Z56" s="8"/>
      <c r="AA56" s="8"/>
      <c r="AB56" s="8">
        <f t="shared" si="16"/>
        <v>0</v>
      </c>
      <c r="AC56" s="1"/>
      <c r="AD56" s="1"/>
      <c r="AE56" s="1"/>
      <c r="AF56" s="1"/>
      <c r="AG56" s="1">
        <v>0</v>
      </c>
      <c r="AH56" s="1"/>
      <c r="AI56" s="1"/>
      <c r="AJ56" s="1"/>
      <c r="AK56" s="1"/>
      <c r="AL56" s="1"/>
      <c r="AM56" s="1"/>
      <c r="AN56" s="1"/>
      <c r="AO56" s="1">
        <f t="shared" si="2"/>
        <v>0</v>
      </c>
      <c r="AP56" s="1"/>
      <c r="AQ56" s="1"/>
      <c r="AR56" s="1"/>
      <c r="AS56" s="1"/>
      <c r="AT56" s="1"/>
      <c r="AU56" s="1" t="s">
        <v>554</v>
      </c>
      <c r="AV56" s="1">
        <v>0.3</v>
      </c>
      <c r="AW56" s="1">
        <f t="shared" si="3"/>
        <v>0.3</v>
      </c>
      <c r="AX56" s="1">
        <f t="shared" si="4"/>
        <v>80.207769230769244</v>
      </c>
      <c r="AY56" s="1">
        <f t="shared" si="5"/>
        <v>0.3</v>
      </c>
      <c r="AZ56" s="1">
        <f t="shared" si="6"/>
        <v>80.507769230769242</v>
      </c>
      <c r="BA56" s="1">
        <f t="shared" si="12"/>
        <v>17</v>
      </c>
      <c r="BB56" s="1">
        <f t="shared" si="13"/>
        <v>17</v>
      </c>
      <c r="BC56"/>
      <c r="BD56"/>
      <c r="BE56"/>
      <c r="BF56"/>
      <c r="BG56"/>
      <c r="BH56"/>
      <c r="BI56"/>
      <c r="BJ56"/>
      <c r="BK56"/>
      <c r="BL56"/>
    </row>
    <row r="57" spans="1:64" ht="15" x14ac:dyDescent="0.25">
      <c r="A57" s="1" t="s">
        <v>491</v>
      </c>
      <c r="B57" s="1" t="s">
        <v>555</v>
      </c>
      <c r="C57" s="1" t="s">
        <v>556</v>
      </c>
      <c r="D57" s="2">
        <v>60.5115384615385</v>
      </c>
      <c r="E57" s="8" t="s">
        <v>64</v>
      </c>
      <c r="F57" s="8">
        <v>8</v>
      </c>
      <c r="G57" s="8" t="s">
        <v>63</v>
      </c>
      <c r="H57" s="8">
        <v>9</v>
      </c>
      <c r="I57" s="8">
        <v>0</v>
      </c>
      <c r="J57" s="8"/>
      <c r="K57" s="8"/>
      <c r="L57" s="8"/>
      <c r="M57" s="1"/>
      <c r="N57" s="1">
        <f t="shared" si="14"/>
        <v>23.253461538461547</v>
      </c>
      <c r="O57" s="1">
        <v>2.7210000000000001</v>
      </c>
      <c r="P57" s="1">
        <f t="shared" si="0"/>
        <v>77.210000000000008</v>
      </c>
      <c r="Q57" s="1"/>
      <c r="R57" s="1"/>
      <c r="S57" s="1">
        <f t="shared" si="1"/>
        <v>46.326000000000001</v>
      </c>
      <c r="T57" s="1">
        <v>76</v>
      </c>
      <c r="U57" s="1">
        <f t="shared" si="15"/>
        <v>7.6</v>
      </c>
      <c r="V57" s="1"/>
      <c r="W57" s="1"/>
      <c r="X57" s="1"/>
      <c r="Y57" s="1"/>
      <c r="Z57" s="8"/>
      <c r="AA57" s="8"/>
      <c r="AB57" s="8">
        <f t="shared" si="16"/>
        <v>0</v>
      </c>
      <c r="AC57" s="1"/>
      <c r="AD57" s="1"/>
      <c r="AE57" s="1"/>
      <c r="AF57" s="1"/>
      <c r="AG57" s="1">
        <v>0</v>
      </c>
      <c r="AH57" s="1"/>
      <c r="AI57" s="1"/>
      <c r="AJ57" s="1"/>
      <c r="AK57" s="1"/>
      <c r="AL57" s="1"/>
      <c r="AM57" s="1"/>
      <c r="AN57" s="1"/>
      <c r="AO57" s="1">
        <f t="shared" si="2"/>
        <v>0</v>
      </c>
      <c r="AP57" s="1"/>
      <c r="AQ57" s="1"/>
      <c r="AR57" s="1"/>
      <c r="AS57" s="1"/>
      <c r="AT57" s="1"/>
      <c r="AU57" s="1" t="s">
        <v>65</v>
      </c>
      <c r="AV57" s="1">
        <v>0.1</v>
      </c>
      <c r="AW57" s="1">
        <f t="shared" si="3"/>
        <v>0.1</v>
      </c>
      <c r="AX57" s="1">
        <f t="shared" si="4"/>
        <v>77.179461538461538</v>
      </c>
      <c r="AY57" s="1">
        <f t="shared" si="5"/>
        <v>0.1</v>
      </c>
      <c r="AZ57" s="1">
        <f t="shared" si="6"/>
        <v>77.279461538461533</v>
      </c>
      <c r="BA57" s="1">
        <f t="shared" si="12"/>
        <v>24</v>
      </c>
      <c r="BB57" s="1">
        <f t="shared" si="13"/>
        <v>29</v>
      </c>
      <c r="BC57"/>
      <c r="BD57"/>
      <c r="BE57"/>
      <c r="BF57"/>
      <c r="BG57"/>
      <c r="BH57"/>
      <c r="BI57"/>
      <c r="BJ57"/>
      <c r="BK57"/>
      <c r="BL57"/>
    </row>
    <row r="58" spans="1:64" ht="15" x14ac:dyDescent="0.25">
      <c r="A58" s="1" t="s">
        <v>491</v>
      </c>
      <c r="B58" s="1" t="s">
        <v>557</v>
      </c>
      <c r="C58" s="1" t="s">
        <v>558</v>
      </c>
      <c r="D58" s="2">
        <v>61.819230769230799</v>
      </c>
      <c r="E58" s="8" t="s">
        <v>64</v>
      </c>
      <c r="F58" s="8">
        <v>8</v>
      </c>
      <c r="G58" s="8" t="s">
        <v>63</v>
      </c>
      <c r="H58" s="8">
        <v>9</v>
      </c>
      <c r="I58" s="8">
        <v>0</v>
      </c>
      <c r="J58" s="8"/>
      <c r="K58" s="8"/>
      <c r="L58" s="8"/>
      <c r="M58" s="1"/>
      <c r="N58" s="1">
        <f t="shared" si="14"/>
        <v>23.64576923076924</v>
      </c>
      <c r="O58" s="1">
        <v>3.2810000000000001</v>
      </c>
      <c r="P58" s="1">
        <f t="shared" si="0"/>
        <v>82.81</v>
      </c>
      <c r="Q58" s="1"/>
      <c r="R58" s="1"/>
      <c r="S58" s="1">
        <f t="shared" si="1"/>
        <v>49.686</v>
      </c>
      <c r="T58" s="1">
        <v>85</v>
      </c>
      <c r="U58" s="1">
        <f t="shared" si="15"/>
        <v>8.5</v>
      </c>
      <c r="V58" s="1"/>
      <c r="W58" s="1"/>
      <c r="X58" s="1"/>
      <c r="Y58" s="1"/>
      <c r="Z58" s="8"/>
      <c r="AA58" s="8"/>
      <c r="AB58" s="8">
        <f t="shared" si="16"/>
        <v>0</v>
      </c>
      <c r="AC58" s="1"/>
      <c r="AD58" s="1"/>
      <c r="AE58" s="1"/>
      <c r="AF58" s="1"/>
      <c r="AG58" s="1">
        <v>0</v>
      </c>
      <c r="AH58" s="1"/>
      <c r="AI58" s="1"/>
      <c r="AJ58" s="1"/>
      <c r="AK58" s="1"/>
      <c r="AL58" s="1"/>
      <c r="AM58" s="1"/>
      <c r="AN58" s="1"/>
      <c r="AO58" s="1">
        <f t="shared" si="2"/>
        <v>0</v>
      </c>
      <c r="AP58" s="1"/>
      <c r="AQ58" s="1"/>
      <c r="AR58" s="1"/>
      <c r="AS58" s="1"/>
      <c r="AT58" s="1"/>
      <c r="AU58" s="1" t="s">
        <v>65</v>
      </c>
      <c r="AV58" s="1">
        <v>0.1</v>
      </c>
      <c r="AW58" s="1">
        <f t="shared" si="3"/>
        <v>0.1</v>
      </c>
      <c r="AX58" s="1">
        <f t="shared" si="4"/>
        <v>81.83176923076924</v>
      </c>
      <c r="AY58" s="1">
        <f t="shared" si="5"/>
        <v>0.1</v>
      </c>
      <c r="AZ58" s="1">
        <f t="shared" si="6"/>
        <v>81.931769230769234</v>
      </c>
      <c r="BA58" s="1">
        <f t="shared" si="12"/>
        <v>10</v>
      </c>
      <c r="BB58" s="1">
        <f t="shared" si="13"/>
        <v>15</v>
      </c>
      <c r="BC58"/>
      <c r="BD58"/>
      <c r="BE58"/>
      <c r="BF58"/>
      <c r="BG58"/>
      <c r="BH58"/>
      <c r="BI58"/>
      <c r="BJ58"/>
      <c r="BK58"/>
      <c r="BL58"/>
    </row>
    <row r="59" spans="1:64" ht="15" x14ac:dyDescent="0.25">
      <c r="A59" s="1" t="s">
        <v>491</v>
      </c>
      <c r="B59" s="1" t="s">
        <v>559</v>
      </c>
      <c r="C59" s="1" t="s">
        <v>560</v>
      </c>
      <c r="D59" s="2">
        <v>60.826923076923102</v>
      </c>
      <c r="E59" s="8" t="s">
        <v>64</v>
      </c>
      <c r="F59" s="8">
        <v>8</v>
      </c>
      <c r="G59" s="8" t="s">
        <v>63</v>
      </c>
      <c r="H59" s="8">
        <v>9</v>
      </c>
      <c r="I59" s="8">
        <v>0.3</v>
      </c>
      <c r="J59" s="8"/>
      <c r="K59" s="8"/>
      <c r="L59" s="8"/>
      <c r="M59" s="1"/>
      <c r="N59" s="1">
        <f t="shared" si="14"/>
        <v>23.438076923076927</v>
      </c>
      <c r="O59" s="1">
        <v>3.4</v>
      </c>
      <c r="P59" s="1">
        <f t="shared" si="0"/>
        <v>84</v>
      </c>
      <c r="Q59" s="1" t="s">
        <v>445</v>
      </c>
      <c r="R59" s="1">
        <v>0</v>
      </c>
      <c r="S59" s="1">
        <f t="shared" si="1"/>
        <v>50.4</v>
      </c>
      <c r="T59" s="1">
        <v>65</v>
      </c>
      <c r="U59" s="1">
        <f t="shared" si="15"/>
        <v>6.5</v>
      </c>
      <c r="V59" s="1" t="s">
        <v>1376</v>
      </c>
      <c r="W59" s="1">
        <v>2</v>
      </c>
      <c r="X59" s="1"/>
      <c r="Y59" s="1"/>
      <c r="Z59" s="8"/>
      <c r="AA59" s="8"/>
      <c r="AB59" s="8">
        <f t="shared" si="16"/>
        <v>2</v>
      </c>
      <c r="AC59" s="1"/>
      <c r="AD59" s="1"/>
      <c r="AE59" s="1"/>
      <c r="AF59" s="1"/>
      <c r="AG59" s="1">
        <v>0</v>
      </c>
      <c r="AH59" s="1"/>
      <c r="AI59" s="1"/>
      <c r="AJ59" s="1"/>
      <c r="AK59" s="1"/>
      <c r="AL59" s="1"/>
      <c r="AM59" s="1"/>
      <c r="AN59" s="1"/>
      <c r="AO59" s="1">
        <f t="shared" si="2"/>
        <v>0</v>
      </c>
      <c r="AP59" s="1"/>
      <c r="AQ59" s="1"/>
      <c r="AR59" s="1"/>
      <c r="AS59" s="1"/>
      <c r="AT59" s="1"/>
      <c r="AU59" s="1" t="s">
        <v>65</v>
      </c>
      <c r="AV59" s="1">
        <v>0.1</v>
      </c>
      <c r="AW59" s="1">
        <f t="shared" si="3"/>
        <v>0.1</v>
      </c>
      <c r="AX59" s="1">
        <f t="shared" si="4"/>
        <v>80.338076923076926</v>
      </c>
      <c r="AY59" s="1">
        <f t="shared" si="5"/>
        <v>2.1</v>
      </c>
      <c r="AZ59" s="1">
        <f t="shared" si="6"/>
        <v>82.43807692307692</v>
      </c>
      <c r="BA59" s="1">
        <f t="shared" si="12"/>
        <v>7</v>
      </c>
      <c r="BB59" s="1">
        <f t="shared" si="13"/>
        <v>13</v>
      </c>
      <c r="BC59"/>
      <c r="BD59"/>
      <c r="BE59"/>
      <c r="BF59"/>
      <c r="BG59"/>
      <c r="BH59"/>
      <c r="BI59"/>
      <c r="BJ59"/>
      <c r="BK59"/>
      <c r="BL59"/>
    </row>
    <row r="60" spans="1:64" ht="15" x14ac:dyDescent="0.25">
      <c r="A60" s="1" t="s">
        <v>491</v>
      </c>
      <c r="B60" s="1" t="s">
        <v>561</v>
      </c>
      <c r="C60" s="1" t="s">
        <v>562</v>
      </c>
      <c r="D60" s="2">
        <v>61.665384615384603</v>
      </c>
      <c r="E60" s="8" t="s">
        <v>64</v>
      </c>
      <c r="F60" s="8">
        <v>8</v>
      </c>
      <c r="G60" s="8" t="s">
        <v>63</v>
      </c>
      <c r="H60" s="8">
        <v>9</v>
      </c>
      <c r="I60" s="8">
        <v>1.65</v>
      </c>
      <c r="J60" s="8"/>
      <c r="K60" s="8"/>
      <c r="L60" s="8"/>
      <c r="M60" s="1"/>
      <c r="N60" s="1">
        <f t="shared" si="14"/>
        <v>24.094615384615381</v>
      </c>
      <c r="O60" s="1">
        <v>3.1459999999999999</v>
      </c>
      <c r="P60" s="1">
        <f t="shared" si="0"/>
        <v>81.460000000000008</v>
      </c>
      <c r="Q60" s="1"/>
      <c r="R60" s="1"/>
      <c r="S60" s="1">
        <f t="shared" si="1"/>
        <v>48.876000000000005</v>
      </c>
      <c r="T60" s="1">
        <v>85</v>
      </c>
      <c r="U60" s="1">
        <f t="shared" si="15"/>
        <v>8.5</v>
      </c>
      <c r="V60" s="1"/>
      <c r="W60" s="1"/>
      <c r="X60" s="1"/>
      <c r="Y60" s="1"/>
      <c r="Z60" s="8"/>
      <c r="AA60" s="8"/>
      <c r="AB60" s="8">
        <f t="shared" si="16"/>
        <v>0</v>
      </c>
      <c r="AC60" s="1"/>
      <c r="AD60" s="1"/>
      <c r="AE60" s="1"/>
      <c r="AF60" s="1"/>
      <c r="AG60" s="1">
        <v>0</v>
      </c>
      <c r="AH60" s="1" t="s">
        <v>96</v>
      </c>
      <c r="AI60" s="16" t="s">
        <v>96</v>
      </c>
      <c r="AJ60" s="1">
        <v>1</v>
      </c>
      <c r="AK60" s="16"/>
      <c r="AL60" s="1"/>
      <c r="AM60" s="1"/>
      <c r="AN60" s="1"/>
      <c r="AO60" s="1">
        <f t="shared" si="2"/>
        <v>1</v>
      </c>
      <c r="AP60" s="1"/>
      <c r="AQ60" s="1"/>
      <c r="AR60" s="1"/>
      <c r="AS60" s="1"/>
      <c r="AT60" s="1"/>
      <c r="AU60" s="1" t="s">
        <v>65</v>
      </c>
      <c r="AV60" s="1">
        <v>0.1</v>
      </c>
      <c r="AW60" s="1">
        <f t="shared" si="3"/>
        <v>0.1</v>
      </c>
      <c r="AX60" s="1">
        <f t="shared" si="4"/>
        <v>81.470615384615385</v>
      </c>
      <c r="AY60" s="1">
        <f t="shared" si="5"/>
        <v>1.1000000000000001</v>
      </c>
      <c r="AZ60" s="1">
        <f t="shared" si="6"/>
        <v>82.57061538461538</v>
      </c>
      <c r="BA60" s="1">
        <f t="shared" si="12"/>
        <v>12</v>
      </c>
      <c r="BB60" s="1">
        <f t="shared" si="13"/>
        <v>12</v>
      </c>
      <c r="BC60"/>
      <c r="BD60"/>
      <c r="BE60"/>
      <c r="BF60"/>
      <c r="BG60"/>
      <c r="BH60"/>
      <c r="BI60"/>
      <c r="BJ60"/>
      <c r="BK60"/>
      <c r="BL60"/>
    </row>
    <row r="61" spans="1:64" ht="15" x14ac:dyDescent="0.25">
      <c r="A61" s="1" t="s">
        <v>491</v>
      </c>
      <c r="B61" s="1" t="s">
        <v>563</v>
      </c>
      <c r="C61" s="1" t="s">
        <v>564</v>
      </c>
      <c r="D61" s="2">
        <v>61.951999999999998</v>
      </c>
      <c r="E61" s="8" t="s">
        <v>64</v>
      </c>
      <c r="F61" s="8">
        <v>8</v>
      </c>
      <c r="G61" s="8" t="s">
        <v>63</v>
      </c>
      <c r="H61" s="8">
        <v>9</v>
      </c>
      <c r="I61" s="8">
        <v>5.9249999999999998</v>
      </c>
      <c r="J61" s="8"/>
      <c r="K61" s="8"/>
      <c r="L61" s="8"/>
      <c r="M61" s="1"/>
      <c r="N61" s="1">
        <f t="shared" si="14"/>
        <v>25.463099999999997</v>
      </c>
      <c r="O61" s="1">
        <v>2.206</v>
      </c>
      <c r="P61" s="1">
        <f t="shared" si="0"/>
        <v>72.06</v>
      </c>
      <c r="Q61" s="1"/>
      <c r="R61" s="1"/>
      <c r="S61" s="1">
        <f t="shared" si="1"/>
        <v>43.235999999999997</v>
      </c>
      <c r="T61" s="1">
        <v>88.5</v>
      </c>
      <c r="U61" s="1">
        <f t="shared" si="15"/>
        <v>8.85</v>
      </c>
      <c r="V61" s="1"/>
      <c r="W61" s="1"/>
      <c r="X61" s="1"/>
      <c r="Y61" s="1"/>
      <c r="Z61" s="8"/>
      <c r="AA61" s="8"/>
      <c r="AB61" s="8">
        <f t="shared" si="16"/>
        <v>0</v>
      </c>
      <c r="AC61" s="1"/>
      <c r="AD61" s="1"/>
      <c r="AE61" s="1"/>
      <c r="AF61" s="1"/>
      <c r="AG61" s="1">
        <v>0</v>
      </c>
      <c r="AH61" s="1" t="s">
        <v>69</v>
      </c>
      <c r="AI61" s="1" t="s">
        <v>69</v>
      </c>
      <c r="AJ61" s="1">
        <v>1</v>
      </c>
      <c r="AK61" s="1"/>
      <c r="AL61" s="1"/>
      <c r="AM61" s="1"/>
      <c r="AN61" s="1"/>
      <c r="AO61" s="1">
        <f t="shared" si="2"/>
        <v>1</v>
      </c>
      <c r="AP61" s="1"/>
      <c r="AQ61" s="1"/>
      <c r="AR61" s="1"/>
      <c r="AS61" s="1"/>
      <c r="AT61" s="1"/>
      <c r="AU61" s="1" t="s">
        <v>65</v>
      </c>
      <c r="AV61" s="1">
        <v>0.1</v>
      </c>
      <c r="AW61" s="1">
        <f t="shared" si="3"/>
        <v>0.1</v>
      </c>
      <c r="AX61" s="1">
        <f t="shared" si="4"/>
        <v>77.549099999999981</v>
      </c>
      <c r="AY61" s="1">
        <f t="shared" si="5"/>
        <v>1.1000000000000001</v>
      </c>
      <c r="AZ61" s="1">
        <f t="shared" si="6"/>
        <v>78.649099999999976</v>
      </c>
      <c r="BA61" s="1">
        <f t="shared" si="12"/>
        <v>34</v>
      </c>
      <c r="BB61" s="1">
        <f t="shared" si="13"/>
        <v>24</v>
      </c>
      <c r="BC61"/>
      <c r="BD61"/>
      <c r="BE61"/>
      <c r="BF61"/>
      <c r="BG61"/>
      <c r="BH61"/>
      <c r="BI61"/>
      <c r="BJ61"/>
      <c r="BK61"/>
      <c r="BL61"/>
    </row>
    <row r="62" spans="1:64" customFormat="1" ht="15" x14ac:dyDescent="0.25"/>
    <row r="63" spans="1:64" customFormat="1" ht="15" x14ac:dyDescent="0.25"/>
    <row r="64" spans="1:64" customFormat="1" ht="15" x14ac:dyDescent="0.25"/>
    <row r="65" customFormat="1" ht="15" x14ac:dyDescent="0.25"/>
    <row r="66" customFormat="1" ht="15" x14ac:dyDescent="0.25"/>
    <row r="67" customFormat="1" ht="15" x14ac:dyDescent="0.25"/>
    <row r="68" customFormat="1" ht="15" x14ac:dyDescent="0.25"/>
    <row r="69" customFormat="1" ht="15" x14ac:dyDescent="0.25"/>
    <row r="70" customFormat="1" ht="15" x14ac:dyDescent="0.25"/>
    <row r="71" customFormat="1" ht="15" x14ac:dyDescent="0.25"/>
    <row r="72" customFormat="1" ht="15" x14ac:dyDescent="0.25"/>
    <row r="73" customFormat="1" ht="15" x14ac:dyDescent="0.25"/>
    <row r="74" customFormat="1" ht="15" x14ac:dyDescent="0.25"/>
    <row r="75" customFormat="1" ht="15" x14ac:dyDescent="0.25"/>
    <row r="76" customFormat="1" ht="15" x14ac:dyDescent="0.25"/>
    <row r="77" customFormat="1" ht="15" x14ac:dyDescent="0.25"/>
    <row r="78" customFormat="1" ht="15" x14ac:dyDescent="0.25"/>
    <row r="79" customFormat="1" ht="15" x14ac:dyDescent="0.25"/>
    <row r="80" customFormat="1" ht="15" x14ac:dyDescent="0.25"/>
    <row r="81" customFormat="1" ht="15" x14ac:dyDescent="0.25"/>
    <row r="82" customFormat="1" ht="15" x14ac:dyDescent="0.25"/>
    <row r="83" customFormat="1" ht="15" x14ac:dyDescent="0.25"/>
    <row r="84" customFormat="1" ht="15" x14ac:dyDescent="0.25"/>
    <row r="85" customFormat="1" ht="15" x14ac:dyDescent="0.25"/>
    <row r="86" customFormat="1" ht="15" x14ac:dyDescent="0.25"/>
    <row r="87" customFormat="1" ht="15" x14ac:dyDescent="0.25"/>
    <row r="88" customFormat="1" ht="15" x14ac:dyDescent="0.25"/>
    <row r="89" customFormat="1" ht="15" x14ac:dyDescent="0.25"/>
    <row r="90" customFormat="1" ht="15" x14ac:dyDescent="0.25"/>
    <row r="91" customFormat="1" ht="15" x14ac:dyDescent="0.25"/>
    <row r="92" customFormat="1" ht="15" x14ac:dyDescent="0.25"/>
    <row r="93" customFormat="1" ht="15" x14ac:dyDescent="0.25"/>
    <row r="94" customFormat="1" ht="15" x14ac:dyDescent="0.25"/>
    <row r="95" customFormat="1" ht="15" x14ac:dyDescent="0.25"/>
    <row r="96" customFormat="1" ht="15" x14ac:dyDescent="0.25"/>
    <row r="97" customFormat="1" ht="15" x14ac:dyDescent="0.25"/>
    <row r="98" customFormat="1" ht="15" x14ac:dyDescent="0.25"/>
    <row r="99" customFormat="1" ht="15" x14ac:dyDescent="0.25"/>
    <row r="100" customFormat="1" ht="15" x14ac:dyDescent="0.25"/>
    <row r="101" customFormat="1" ht="15" x14ac:dyDescent="0.25"/>
    <row r="102" customFormat="1" ht="15" x14ac:dyDescent="0.25"/>
    <row r="103" customFormat="1" ht="15" x14ac:dyDescent="0.25"/>
    <row r="104" customFormat="1" ht="15" x14ac:dyDescent="0.25"/>
    <row r="105" customFormat="1" ht="15" x14ac:dyDescent="0.25"/>
    <row r="106" customFormat="1" ht="15" x14ac:dyDescent="0.25"/>
    <row r="107" customFormat="1" ht="15" x14ac:dyDescent="0.25"/>
    <row r="108" customFormat="1" ht="15" x14ac:dyDescent="0.25"/>
    <row r="109" customFormat="1" ht="15" x14ac:dyDescent="0.25"/>
    <row r="110" customFormat="1" ht="15" x14ac:dyDescent="0.25"/>
    <row r="111" customFormat="1" ht="15" x14ac:dyDescent="0.25"/>
    <row r="112" customFormat="1" ht="15" x14ac:dyDescent="0.25"/>
    <row r="113" customFormat="1" ht="15" x14ac:dyDescent="0.25"/>
    <row r="114" customFormat="1" ht="15" x14ac:dyDescent="0.25"/>
    <row r="115" customFormat="1" ht="15" x14ac:dyDescent="0.25"/>
    <row r="116" customFormat="1" ht="15" x14ac:dyDescent="0.25"/>
    <row r="117" customFormat="1" ht="15" x14ac:dyDescent="0.25"/>
    <row r="118" customFormat="1" ht="15" x14ac:dyDescent="0.25"/>
    <row r="119" customFormat="1" ht="15" x14ac:dyDescent="0.25"/>
    <row r="120" customFormat="1" ht="15" x14ac:dyDescent="0.25"/>
    <row r="121" customFormat="1" ht="15" x14ac:dyDescent="0.25"/>
    <row r="122" customFormat="1" ht="15" x14ac:dyDescent="0.25"/>
    <row r="123" customFormat="1" ht="15" x14ac:dyDescent="0.25"/>
    <row r="124" customFormat="1" ht="15" x14ac:dyDescent="0.25"/>
    <row r="125" customFormat="1" ht="15" x14ac:dyDescent="0.25"/>
    <row r="126" customFormat="1" ht="15" x14ac:dyDescent="0.25"/>
    <row r="127" customFormat="1" ht="15" x14ac:dyDescent="0.25"/>
    <row r="128" customFormat="1" ht="15" x14ac:dyDescent="0.25"/>
    <row r="129" customFormat="1" ht="15" x14ac:dyDescent="0.25"/>
    <row r="130" customFormat="1" ht="15" x14ac:dyDescent="0.25"/>
    <row r="131" customFormat="1" ht="15" x14ac:dyDescent="0.25"/>
    <row r="132" customFormat="1" ht="15" x14ac:dyDescent="0.25"/>
    <row r="133" customFormat="1" ht="15" x14ac:dyDescent="0.25"/>
    <row r="134" customFormat="1" ht="15" x14ac:dyDescent="0.25"/>
    <row r="135" customFormat="1" ht="15" x14ac:dyDescent="0.25"/>
    <row r="136" customFormat="1" ht="15" x14ac:dyDescent="0.25"/>
    <row r="137" customFormat="1" ht="15" x14ac:dyDescent="0.25"/>
    <row r="138" customFormat="1" ht="15" x14ac:dyDescent="0.25"/>
    <row r="139" customFormat="1" ht="15" x14ac:dyDescent="0.25"/>
    <row r="140" customFormat="1" ht="15" x14ac:dyDescent="0.25"/>
    <row r="141" customFormat="1" ht="15" x14ac:dyDescent="0.25"/>
    <row r="142" customFormat="1" ht="15" x14ac:dyDescent="0.25"/>
    <row r="143" customFormat="1" ht="15" x14ac:dyDescent="0.25"/>
    <row r="144" customFormat="1" ht="15" x14ac:dyDescent="0.25"/>
    <row r="145" customFormat="1" ht="15" x14ac:dyDescent="0.25"/>
    <row r="146" customFormat="1" ht="15" x14ac:dyDescent="0.25"/>
    <row r="147" customFormat="1" ht="15" x14ac:dyDescent="0.25"/>
    <row r="148" customFormat="1" ht="15" x14ac:dyDescent="0.25"/>
    <row r="149" customFormat="1" ht="15" x14ac:dyDescent="0.25"/>
    <row r="150" customFormat="1" ht="15" x14ac:dyDescent="0.25"/>
    <row r="151" customFormat="1" ht="15" x14ac:dyDescent="0.25"/>
    <row r="152" customFormat="1" ht="15" x14ac:dyDescent="0.25"/>
    <row r="153" customFormat="1" ht="15" x14ac:dyDescent="0.25"/>
    <row r="154" customFormat="1" ht="15" x14ac:dyDescent="0.25"/>
    <row r="155" customFormat="1" ht="15" x14ac:dyDescent="0.25"/>
    <row r="156" customFormat="1" ht="15" x14ac:dyDescent="0.25"/>
    <row r="157" customFormat="1" ht="15" x14ac:dyDescent="0.25"/>
    <row r="158" customFormat="1" ht="15" x14ac:dyDescent="0.25"/>
    <row r="159" customFormat="1" ht="15" x14ac:dyDescent="0.25"/>
    <row r="160" customFormat="1" ht="15" x14ac:dyDescent="0.25"/>
    <row r="161" customFormat="1" ht="15" x14ac:dyDescent="0.25"/>
    <row r="162" customFormat="1" ht="15" x14ac:dyDescent="0.25"/>
    <row r="163" customFormat="1" ht="15" x14ac:dyDescent="0.25"/>
    <row r="164" customFormat="1" ht="15" x14ac:dyDescent="0.25"/>
    <row r="165" customFormat="1" ht="15" x14ac:dyDescent="0.25"/>
    <row r="166" customFormat="1" ht="15" x14ac:dyDescent="0.25"/>
    <row r="167" customFormat="1" ht="15" x14ac:dyDescent="0.25"/>
    <row r="168" customFormat="1" ht="15" x14ac:dyDescent="0.25"/>
    <row r="169" customFormat="1" ht="15" x14ac:dyDescent="0.25"/>
    <row r="170" customFormat="1" ht="15" x14ac:dyDescent="0.25"/>
    <row r="171" customFormat="1" ht="15" x14ac:dyDescent="0.25"/>
    <row r="172" customFormat="1" ht="15" x14ac:dyDescent="0.25"/>
    <row r="173" customFormat="1" ht="15" x14ac:dyDescent="0.25"/>
    <row r="174" customFormat="1" ht="15" x14ac:dyDescent="0.25"/>
    <row r="175" customFormat="1" ht="15" x14ac:dyDescent="0.25"/>
    <row r="176" customFormat="1" ht="15" x14ac:dyDescent="0.25"/>
    <row r="177" customFormat="1" ht="15" x14ac:dyDescent="0.25"/>
    <row r="178" customFormat="1" ht="15" x14ac:dyDescent="0.25"/>
    <row r="179" customFormat="1" ht="15" x14ac:dyDescent="0.25"/>
    <row r="180" customFormat="1" ht="15" x14ac:dyDescent="0.25"/>
    <row r="181" customFormat="1" ht="15" x14ac:dyDescent="0.25"/>
    <row r="182" customFormat="1" ht="15" x14ac:dyDescent="0.25"/>
    <row r="183" customFormat="1" ht="15" x14ac:dyDescent="0.25"/>
    <row r="184" customFormat="1" ht="15" x14ac:dyDescent="0.25"/>
    <row r="185" customFormat="1" ht="15" x14ac:dyDescent="0.25"/>
    <row r="186" customFormat="1" ht="15" x14ac:dyDescent="0.25"/>
    <row r="187" customFormat="1" ht="15" x14ac:dyDescent="0.25"/>
    <row r="188" customFormat="1" ht="15" x14ac:dyDescent="0.25"/>
    <row r="189" customFormat="1" ht="15" x14ac:dyDescent="0.25"/>
    <row r="190" customFormat="1" ht="15" x14ac:dyDescent="0.25"/>
    <row r="191" customFormat="1" ht="15" x14ac:dyDescent="0.25"/>
    <row r="192" customFormat="1" ht="15" x14ac:dyDescent="0.25"/>
    <row r="193" customFormat="1" ht="15" x14ac:dyDescent="0.25"/>
    <row r="194" customFormat="1" ht="15" x14ac:dyDescent="0.25"/>
    <row r="195" customFormat="1" ht="15" x14ac:dyDescent="0.25"/>
    <row r="196" customFormat="1" ht="15" x14ac:dyDescent="0.25"/>
    <row r="197" customFormat="1" ht="15" x14ac:dyDescent="0.25"/>
    <row r="198" customFormat="1" ht="15" x14ac:dyDescent="0.25"/>
    <row r="199" customFormat="1" ht="15" x14ac:dyDescent="0.25"/>
    <row r="200" customFormat="1" ht="15" x14ac:dyDescent="0.25"/>
    <row r="201" customFormat="1" ht="15" x14ac:dyDescent="0.25"/>
  </sheetData>
  <sheetProtection formatCells="0" insertHyperlinks="0" autoFilter="0"/>
  <autoFilter ref="A4:BL61" xr:uid="{00000000-0001-0000-0200-000000000000}"/>
  <sortState xmlns:xlrd2="http://schemas.microsoft.com/office/spreadsheetml/2017/richdata2" ref="A5:BL201">
    <sortCondition ref="A5"/>
  </sortState>
  <mergeCells count="52">
    <mergeCell ref="AZ1:AZ4"/>
    <mergeCell ref="BA1:BA4"/>
    <mergeCell ref="BB1:BB4"/>
    <mergeCell ref="AU3:AU4"/>
    <mergeCell ref="AV3:AV4"/>
    <mergeCell ref="AW2:AW4"/>
    <mergeCell ref="AX1:AX4"/>
    <mergeCell ref="AY1:AY4"/>
    <mergeCell ref="AP3:AP4"/>
    <mergeCell ref="AQ3:AQ4"/>
    <mergeCell ref="AR3:AR4"/>
    <mergeCell ref="AS3:AS4"/>
    <mergeCell ref="AT3:AT4"/>
    <mergeCell ref="AK3:AK4"/>
    <mergeCell ref="AL3:AL4"/>
    <mergeCell ref="AM3:AM4"/>
    <mergeCell ref="AN3:AN4"/>
    <mergeCell ref="AO2:AO4"/>
    <mergeCell ref="AC3:AC4"/>
    <mergeCell ref="AD3:AD4"/>
    <mergeCell ref="AE3:AE4"/>
    <mergeCell ref="AF3:AF4"/>
    <mergeCell ref="AG2:AG4"/>
    <mergeCell ref="X3:X4"/>
    <mergeCell ref="Y3:Y4"/>
    <mergeCell ref="Z3:Z4"/>
    <mergeCell ref="AA3:AA4"/>
    <mergeCell ref="AB2:AB4"/>
    <mergeCell ref="E3:M3"/>
    <mergeCell ref="AH3:AJ3"/>
    <mergeCell ref="A3:A4"/>
    <mergeCell ref="B3:B4"/>
    <mergeCell ref="C3:C4"/>
    <mergeCell ref="D3:D4"/>
    <mergeCell ref="N2:N4"/>
    <mergeCell ref="O3:O4"/>
    <mergeCell ref="P3:P4"/>
    <mergeCell ref="Q3:Q4"/>
    <mergeCell ref="R3:R4"/>
    <mergeCell ref="S2:S4"/>
    <mergeCell ref="T3:T4"/>
    <mergeCell ref="U2:U4"/>
    <mergeCell ref="V3:V4"/>
    <mergeCell ref="W3:W4"/>
    <mergeCell ref="D1:U1"/>
    <mergeCell ref="V1:AV1"/>
    <mergeCell ref="D2:M2"/>
    <mergeCell ref="O2:R2"/>
    <mergeCell ref="V2:Y2"/>
    <mergeCell ref="AC2:AF2"/>
    <mergeCell ref="AH2:AN2"/>
    <mergeCell ref="AP2:AV2"/>
  </mergeCells>
  <phoneticPr fontId="11" type="noConversion"/>
  <pageMargins left="0.75" right="0.75" top="1" bottom="1" header="0.5" footer="0.5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L170"/>
  <sheetViews>
    <sheetView zoomScale="60" zoomScaleNormal="60" workbookViewId="0">
      <pane xSplit="3" ySplit="4" topLeftCell="D54" activePane="bottomRight" state="frozen"/>
      <selection pane="topRight"/>
      <selection pane="bottomLeft"/>
      <selection pane="bottomRight" activeCell="N5" sqref="N5:N116"/>
    </sheetView>
  </sheetViews>
  <sheetFormatPr defaultColWidth="8.9140625" defaultRowHeight="13" x14ac:dyDescent="0.25"/>
  <cols>
    <col min="1" max="1" width="14.1640625" style="3" customWidth="1"/>
    <col min="2" max="2" width="9" style="3" customWidth="1"/>
    <col min="3" max="4" width="12.58203125" style="3" customWidth="1"/>
    <col min="5" max="5" width="11.9140625" style="3" customWidth="1"/>
    <col min="6" max="6" width="15.6640625" style="3" customWidth="1"/>
    <col min="7" max="8" width="11.9140625" style="3" customWidth="1"/>
    <col min="9" max="9" width="10" style="3" customWidth="1"/>
    <col min="10" max="10" width="11.9140625" style="3" customWidth="1"/>
    <col min="11" max="11" width="13.83203125" style="3" customWidth="1"/>
    <col min="12" max="12" width="10" style="3" customWidth="1"/>
    <col min="13" max="13" width="13.83203125" style="3" customWidth="1"/>
    <col min="14" max="14" width="11.5" style="3" customWidth="1"/>
    <col min="15" max="15" width="8.6640625" style="3" customWidth="1"/>
    <col min="16" max="16" width="10.58203125" style="3" customWidth="1"/>
    <col min="17" max="17" width="59.08203125" style="3" customWidth="1"/>
    <col min="18" max="18" width="12.58203125" style="3" customWidth="1"/>
    <col min="19" max="19" width="6.9140625" style="3" customWidth="1"/>
    <col min="20" max="20" width="32.58203125" style="3" customWidth="1"/>
    <col min="21" max="21" width="6.9140625" style="3" customWidth="1"/>
    <col min="22" max="22" width="111.1640625" style="3" customWidth="1"/>
    <col min="23" max="23" width="8.6640625" style="3" customWidth="1"/>
    <col min="24" max="24" width="23.9140625" style="3" customWidth="1"/>
    <col min="25" max="25" width="12.58203125" style="3" customWidth="1"/>
    <col min="26" max="26" width="34" style="3" customWidth="1"/>
    <col min="27" max="27" width="22.5" style="3" customWidth="1"/>
    <col min="28" max="28" width="18.58203125" style="3" customWidth="1"/>
    <col min="29" max="29" width="28.33203125" style="3" customWidth="1"/>
    <col min="30" max="30" width="18.58203125" style="3" customWidth="1"/>
    <col min="31" max="31" width="22.58203125" style="3" customWidth="1"/>
    <col min="32" max="33" width="18.58203125" style="3" customWidth="1"/>
    <col min="34" max="34" width="83.58203125" style="3" customWidth="1"/>
    <col min="35" max="35" width="56.6640625" style="3" customWidth="1"/>
    <col min="36" max="36" width="8.33203125" style="3" customWidth="1"/>
    <col min="37" max="37" width="32.83203125" style="3" customWidth="1"/>
    <col min="38" max="38" width="5.08203125" style="3" customWidth="1"/>
    <col min="39" max="39" width="29.4140625" style="3" customWidth="1"/>
    <col min="40" max="40" width="5.08203125" style="3" customWidth="1"/>
    <col min="41" max="41" width="20.58203125" style="3" customWidth="1"/>
    <col min="42" max="42" width="10.58203125" style="3" customWidth="1"/>
    <col min="43" max="43" width="5.08203125" style="3" customWidth="1"/>
    <col min="44" max="44" width="8.6640625" style="3" customWidth="1"/>
    <col min="45" max="45" width="61.9140625" style="3" customWidth="1"/>
    <col min="46" max="46" width="12.58203125" style="3" customWidth="1"/>
    <col min="47" max="47" width="92.6640625" style="3" customWidth="1"/>
    <col min="48" max="48" width="16.58203125" style="3" customWidth="1"/>
    <col min="49" max="49" width="18.58203125" style="3" customWidth="1"/>
    <col min="50" max="50" width="14.58203125" style="3" customWidth="1"/>
    <col min="51" max="51" width="18.58203125" style="3" customWidth="1"/>
    <col min="52" max="52" width="11.5" style="3" customWidth="1"/>
    <col min="53" max="53" width="8.6640625" style="3" customWidth="1"/>
    <col min="54" max="54" width="10.58203125" style="3" customWidth="1"/>
    <col min="55" max="64" width="10.4140625" style="3" customWidth="1"/>
    <col min="65" max="16384" width="8.9140625" style="3"/>
  </cols>
  <sheetData>
    <row r="1" spans="1:64" x14ac:dyDescent="0.25">
      <c r="A1" s="1"/>
      <c r="B1" s="1"/>
      <c r="C1" s="5"/>
      <c r="D1" s="62" t="s">
        <v>0</v>
      </c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3" t="s">
        <v>1</v>
      </c>
      <c r="W1" s="63"/>
      <c r="X1" s="63"/>
      <c r="Y1" s="63"/>
      <c r="Z1" s="63"/>
      <c r="AA1" s="63"/>
      <c r="AB1" s="63"/>
      <c r="AC1" s="63"/>
      <c r="AD1" s="63"/>
      <c r="AE1" s="63"/>
      <c r="AF1" s="63"/>
      <c r="AG1" s="63"/>
      <c r="AH1" s="63"/>
      <c r="AI1" s="63"/>
      <c r="AJ1" s="63"/>
      <c r="AK1" s="63"/>
      <c r="AL1" s="63"/>
      <c r="AM1" s="63"/>
      <c r="AN1" s="63"/>
      <c r="AO1" s="63"/>
      <c r="AP1" s="63"/>
      <c r="AQ1" s="63"/>
      <c r="AR1" s="63"/>
      <c r="AS1" s="63"/>
      <c r="AT1" s="63"/>
      <c r="AU1" s="63"/>
      <c r="AV1" s="63"/>
      <c r="AW1" s="10"/>
      <c r="AX1" s="82" t="s">
        <v>2</v>
      </c>
      <c r="AY1" s="83" t="s">
        <v>3</v>
      </c>
      <c r="AZ1" s="79" t="s">
        <v>4</v>
      </c>
      <c r="BA1" s="80" t="s">
        <v>5</v>
      </c>
      <c r="BB1" s="81" t="s">
        <v>6</v>
      </c>
      <c r="BC1" s="16"/>
      <c r="BD1" s="16"/>
      <c r="BE1" s="16"/>
      <c r="BF1" s="16"/>
      <c r="BG1" s="16"/>
      <c r="BH1" s="16"/>
      <c r="BI1" s="16"/>
      <c r="BJ1" s="16"/>
      <c r="BK1" s="16"/>
      <c r="BL1" s="16"/>
    </row>
    <row r="2" spans="1:64" x14ac:dyDescent="0.25">
      <c r="A2" s="1"/>
      <c r="B2" s="1"/>
      <c r="C2" s="5"/>
      <c r="D2" s="64" t="s">
        <v>7</v>
      </c>
      <c r="E2" s="64"/>
      <c r="F2" s="64"/>
      <c r="G2" s="64"/>
      <c r="H2" s="64"/>
      <c r="I2" s="64"/>
      <c r="J2" s="64"/>
      <c r="K2" s="64"/>
      <c r="L2" s="64"/>
      <c r="M2" s="64"/>
      <c r="N2" s="64" t="s">
        <v>8</v>
      </c>
      <c r="O2" s="65" t="s">
        <v>9</v>
      </c>
      <c r="P2" s="65"/>
      <c r="Q2" s="65"/>
      <c r="R2" s="65"/>
      <c r="S2" s="65" t="s">
        <v>8</v>
      </c>
      <c r="T2" s="11" t="s">
        <v>10</v>
      </c>
      <c r="U2" s="75" t="s">
        <v>8</v>
      </c>
      <c r="V2" s="66" t="s">
        <v>11</v>
      </c>
      <c r="W2" s="66"/>
      <c r="X2" s="66"/>
      <c r="Y2" s="66"/>
      <c r="Z2" s="12"/>
      <c r="AA2" s="12"/>
      <c r="AB2" s="66" t="s">
        <v>12</v>
      </c>
      <c r="AC2" s="67" t="s">
        <v>13</v>
      </c>
      <c r="AD2" s="67"/>
      <c r="AE2" s="67"/>
      <c r="AF2" s="67"/>
      <c r="AG2" s="67" t="s">
        <v>14</v>
      </c>
      <c r="AH2" s="68" t="s">
        <v>15</v>
      </c>
      <c r="AI2" s="68"/>
      <c r="AJ2" s="68"/>
      <c r="AK2" s="68"/>
      <c r="AL2" s="68"/>
      <c r="AM2" s="68"/>
      <c r="AN2" s="68"/>
      <c r="AO2" s="68" t="s">
        <v>16</v>
      </c>
      <c r="AP2" s="69" t="s">
        <v>17</v>
      </c>
      <c r="AQ2" s="69"/>
      <c r="AR2" s="69"/>
      <c r="AS2" s="69"/>
      <c r="AT2" s="69"/>
      <c r="AU2" s="69"/>
      <c r="AV2" s="69"/>
      <c r="AW2" s="69" t="s">
        <v>18</v>
      </c>
      <c r="AX2" s="71"/>
      <c r="AY2" s="71"/>
      <c r="AZ2" s="71"/>
      <c r="BA2" s="71"/>
      <c r="BB2" s="71"/>
      <c r="BC2" s="16"/>
      <c r="BD2" s="16"/>
      <c r="BE2" s="16"/>
      <c r="BF2" s="16"/>
      <c r="BG2" s="16"/>
      <c r="BH2" s="16"/>
      <c r="BI2" s="16"/>
      <c r="BJ2" s="16"/>
      <c r="BK2" s="16"/>
      <c r="BL2" s="16"/>
    </row>
    <row r="3" spans="1:64" x14ac:dyDescent="0.25">
      <c r="A3" s="72" t="s">
        <v>19</v>
      </c>
      <c r="B3" s="72" t="s">
        <v>20</v>
      </c>
      <c r="C3" s="73" t="s">
        <v>21</v>
      </c>
      <c r="D3" s="64" t="s">
        <v>22</v>
      </c>
      <c r="E3" s="70" t="s">
        <v>23</v>
      </c>
      <c r="F3" s="71"/>
      <c r="G3" s="71"/>
      <c r="H3" s="71"/>
      <c r="I3" s="71"/>
      <c r="J3" s="71"/>
      <c r="K3" s="71"/>
      <c r="L3" s="71"/>
      <c r="M3" s="71"/>
      <c r="N3" s="71"/>
      <c r="O3" s="65" t="s">
        <v>24</v>
      </c>
      <c r="P3" s="65" t="s">
        <v>25</v>
      </c>
      <c r="Q3" s="65" t="s">
        <v>26</v>
      </c>
      <c r="R3" s="65" t="s">
        <v>27</v>
      </c>
      <c r="S3" s="71"/>
      <c r="T3" s="75" t="s">
        <v>28</v>
      </c>
      <c r="U3" s="71"/>
      <c r="V3" s="66" t="s">
        <v>29</v>
      </c>
      <c r="W3" s="66" t="s">
        <v>30</v>
      </c>
      <c r="X3" s="66" t="s">
        <v>31</v>
      </c>
      <c r="Y3" s="66" t="s">
        <v>32</v>
      </c>
      <c r="Z3" s="76" t="s">
        <v>33</v>
      </c>
      <c r="AA3" s="76" t="s">
        <v>34</v>
      </c>
      <c r="AB3" s="71"/>
      <c r="AC3" s="67" t="s">
        <v>35</v>
      </c>
      <c r="AD3" s="67" t="s">
        <v>565</v>
      </c>
      <c r="AE3" s="67" t="s">
        <v>37</v>
      </c>
      <c r="AF3" s="67" t="s">
        <v>38</v>
      </c>
      <c r="AG3" s="71"/>
      <c r="AH3" s="84" t="s">
        <v>39</v>
      </c>
      <c r="AI3" s="85"/>
      <c r="AJ3" s="85"/>
      <c r="AK3" s="68" t="s">
        <v>40</v>
      </c>
      <c r="AL3" s="68" t="s">
        <v>41</v>
      </c>
      <c r="AM3" s="68" t="s">
        <v>42</v>
      </c>
      <c r="AN3" s="68" t="s">
        <v>41</v>
      </c>
      <c r="AO3" s="71"/>
      <c r="AP3" s="69" t="s">
        <v>43</v>
      </c>
      <c r="AQ3" s="69" t="s">
        <v>41</v>
      </c>
      <c r="AR3" s="69" t="s">
        <v>44</v>
      </c>
      <c r="AS3" s="69" t="s">
        <v>45</v>
      </c>
      <c r="AT3" s="69" t="s">
        <v>46</v>
      </c>
      <c r="AU3" s="69" t="s">
        <v>47</v>
      </c>
      <c r="AV3" s="69" t="s">
        <v>48</v>
      </c>
      <c r="AW3" s="71"/>
      <c r="AX3" s="71"/>
      <c r="AY3" s="71"/>
      <c r="AZ3" s="71"/>
      <c r="BA3" s="71"/>
      <c r="BB3" s="71"/>
      <c r="BC3" s="16"/>
      <c r="BD3" s="16"/>
      <c r="BE3" s="16"/>
      <c r="BF3" s="16"/>
      <c r="BG3" s="16"/>
      <c r="BH3" s="16"/>
      <c r="BI3" s="16"/>
      <c r="BJ3" s="16"/>
      <c r="BK3" s="16"/>
      <c r="BL3" s="16"/>
    </row>
    <row r="4" spans="1:64" x14ac:dyDescent="0.25">
      <c r="A4" s="71"/>
      <c r="B4" s="71"/>
      <c r="C4" s="74"/>
      <c r="D4" s="71"/>
      <c r="E4" s="6" t="s">
        <v>49</v>
      </c>
      <c r="F4" s="6" t="s">
        <v>50</v>
      </c>
      <c r="G4" s="6" t="s">
        <v>51</v>
      </c>
      <c r="H4" s="6" t="s">
        <v>52</v>
      </c>
      <c r="I4" s="6" t="s">
        <v>53</v>
      </c>
      <c r="J4" s="6" t="s">
        <v>54</v>
      </c>
      <c r="K4" s="6" t="s">
        <v>55</v>
      </c>
      <c r="L4" s="6" t="s">
        <v>23</v>
      </c>
      <c r="M4" s="6" t="s">
        <v>56</v>
      </c>
      <c r="N4" s="71"/>
      <c r="O4" s="71"/>
      <c r="P4" s="71"/>
      <c r="Q4" s="72"/>
      <c r="R4" s="71"/>
      <c r="S4" s="71"/>
      <c r="T4" s="71"/>
      <c r="U4" s="71"/>
      <c r="V4" s="71"/>
      <c r="W4" s="71"/>
      <c r="X4" s="71"/>
      <c r="Y4" s="71"/>
      <c r="Z4" s="77"/>
      <c r="AA4" s="77"/>
      <c r="AB4" s="71"/>
      <c r="AC4" s="71"/>
      <c r="AD4" s="71"/>
      <c r="AE4" s="71"/>
      <c r="AF4" s="71"/>
      <c r="AG4" s="71"/>
      <c r="AH4" s="23" t="s">
        <v>57</v>
      </c>
      <c r="AI4" s="23" t="s">
        <v>58</v>
      </c>
      <c r="AJ4" s="24" t="s">
        <v>59</v>
      </c>
      <c r="AK4" s="71"/>
      <c r="AL4" s="71"/>
      <c r="AM4" s="71"/>
      <c r="AN4" s="71"/>
      <c r="AO4" s="71"/>
      <c r="AP4" s="71"/>
      <c r="AQ4" s="71"/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16"/>
      <c r="BD4" s="16"/>
      <c r="BE4" s="16"/>
      <c r="BF4" s="16"/>
      <c r="BG4" s="16"/>
      <c r="BH4" s="16"/>
      <c r="BI4" s="16"/>
      <c r="BJ4" s="16"/>
      <c r="BK4" s="16"/>
      <c r="BL4" s="16"/>
    </row>
    <row r="5" spans="1:64" x14ac:dyDescent="0.25">
      <c r="A5" s="7" t="s">
        <v>566</v>
      </c>
      <c r="B5" s="7" t="s">
        <v>567</v>
      </c>
      <c r="C5" s="7" t="s">
        <v>568</v>
      </c>
      <c r="D5" s="2">
        <v>63.5657142857143</v>
      </c>
      <c r="E5" s="8" t="s">
        <v>76</v>
      </c>
      <c r="F5" s="8">
        <v>10</v>
      </c>
      <c r="G5" s="8" t="s">
        <v>76</v>
      </c>
      <c r="H5" s="8">
        <v>8</v>
      </c>
      <c r="I5" s="8">
        <v>7.5</v>
      </c>
      <c r="J5" s="8"/>
      <c r="K5" s="8"/>
      <c r="L5" s="8"/>
      <c r="M5" s="8"/>
      <c r="N5" s="1">
        <f>(D5+F5+I5+H5+K5+M5)*0.3</f>
        <v>26.719714285714293</v>
      </c>
      <c r="O5" s="1">
        <v>4.0970000000000004</v>
      </c>
      <c r="P5" s="1">
        <f>O5*10+50</f>
        <v>90.97</v>
      </c>
      <c r="Q5" s="1"/>
      <c r="R5" s="1"/>
      <c r="S5" s="1">
        <f>(P5+R5)*0.6</f>
        <v>54.582000000000001</v>
      </c>
      <c r="T5" s="1">
        <v>82.2</v>
      </c>
      <c r="U5" s="1">
        <f>T5/10</f>
        <v>8.2200000000000006</v>
      </c>
      <c r="V5" s="1" t="s">
        <v>569</v>
      </c>
      <c r="W5" s="1">
        <v>5.9</v>
      </c>
      <c r="X5" s="1"/>
      <c r="Y5" s="1"/>
      <c r="Z5" s="8"/>
      <c r="AA5" s="8"/>
      <c r="AB5" s="8">
        <f>W5+Y5+AA5</f>
        <v>5.9</v>
      </c>
      <c r="AC5" s="1"/>
      <c r="AD5" s="1"/>
      <c r="AE5" s="1"/>
      <c r="AF5" s="1"/>
      <c r="AG5" s="1">
        <f t="shared" ref="AG5:AG36" si="0">AD5+AF5</f>
        <v>0</v>
      </c>
      <c r="AH5" s="1" t="s">
        <v>509</v>
      </c>
      <c r="AI5" s="1" t="s">
        <v>509</v>
      </c>
      <c r="AJ5" s="1">
        <v>2.5</v>
      </c>
      <c r="AK5" s="1" t="s">
        <v>338</v>
      </c>
      <c r="AL5" s="1">
        <v>0.4</v>
      </c>
      <c r="AM5" s="1" t="s">
        <v>570</v>
      </c>
      <c r="AN5" s="1">
        <v>0.1</v>
      </c>
      <c r="AO5" s="1">
        <f>AJ5+AL5+AN5</f>
        <v>3</v>
      </c>
      <c r="AP5" s="1"/>
      <c r="AQ5" s="1"/>
      <c r="AR5" s="1"/>
      <c r="AS5" s="1"/>
      <c r="AT5" s="1"/>
      <c r="AU5" s="1" t="s">
        <v>571</v>
      </c>
      <c r="AV5" s="1">
        <v>0.2</v>
      </c>
      <c r="AW5" s="1">
        <f>AT5+AV5+AQ5</f>
        <v>0.2</v>
      </c>
      <c r="AX5" s="1">
        <f>N5+S5+U5</f>
        <v>89.521714285714296</v>
      </c>
      <c r="AY5" s="1">
        <f>AB5+AG5+AO5+AW5</f>
        <v>9.1</v>
      </c>
      <c r="AZ5" s="1">
        <f>AX5+AY5</f>
        <v>98.62171428571429</v>
      </c>
      <c r="BA5" s="1">
        <f>RANK(O5,O:O)</f>
        <v>13</v>
      </c>
      <c r="BB5" s="1">
        <f>RANK(AZ5,AZ:AZ)</f>
        <v>3</v>
      </c>
      <c r="BC5" s="16"/>
      <c r="BD5" s="16"/>
      <c r="BE5" s="16"/>
      <c r="BF5" s="16"/>
      <c r="BG5" s="16"/>
      <c r="BH5" s="16"/>
      <c r="BI5" s="16"/>
      <c r="BJ5" s="16"/>
      <c r="BK5" s="16"/>
      <c r="BL5" s="16"/>
    </row>
    <row r="6" spans="1:64" x14ac:dyDescent="0.25">
      <c r="A6" s="7" t="s">
        <v>566</v>
      </c>
      <c r="B6" s="7" t="s">
        <v>572</v>
      </c>
      <c r="C6" s="7" t="s">
        <v>573</v>
      </c>
      <c r="D6" s="2">
        <v>62.585714285714303</v>
      </c>
      <c r="E6" s="8" t="s">
        <v>76</v>
      </c>
      <c r="F6" s="8">
        <v>10</v>
      </c>
      <c r="G6" s="8" t="s">
        <v>76</v>
      </c>
      <c r="H6" s="8">
        <v>8</v>
      </c>
      <c r="I6" s="8">
        <v>6.375</v>
      </c>
      <c r="J6" s="8"/>
      <c r="K6" s="8"/>
      <c r="L6" s="8"/>
      <c r="M6" s="8"/>
      <c r="N6" s="1">
        <f t="shared" ref="N6:N37" si="1">(D6+F6+I6+H6+K6+M6)*0.3</f>
        <v>26.08821428571429</v>
      </c>
      <c r="O6" s="1">
        <v>3.5230000000000001</v>
      </c>
      <c r="P6" s="1">
        <f t="shared" ref="P6:P37" si="2">O6*10+50</f>
        <v>85.23</v>
      </c>
      <c r="Q6" s="1" t="s">
        <v>574</v>
      </c>
      <c r="R6" s="1">
        <v>0</v>
      </c>
      <c r="S6" s="1">
        <f t="shared" ref="S6:S37" si="3">(P6+R6)*0.6</f>
        <v>51.137999999999998</v>
      </c>
      <c r="T6" s="1">
        <v>80</v>
      </c>
      <c r="U6" s="1">
        <f t="shared" ref="U6:U37" si="4">T6/10</f>
        <v>8</v>
      </c>
      <c r="V6" s="1" t="s">
        <v>575</v>
      </c>
      <c r="W6" s="1">
        <v>4</v>
      </c>
      <c r="X6" s="1"/>
      <c r="Y6" s="1"/>
      <c r="Z6" s="8"/>
      <c r="AA6" s="8"/>
      <c r="AB6" s="8">
        <f t="shared" ref="AB6:AB37" si="5">W6+Y6+AA6</f>
        <v>4</v>
      </c>
      <c r="AC6" s="1"/>
      <c r="AD6" s="1"/>
      <c r="AE6" s="1"/>
      <c r="AF6" s="1"/>
      <c r="AG6" s="1">
        <f t="shared" si="0"/>
        <v>0</v>
      </c>
      <c r="AH6" s="1" t="s">
        <v>576</v>
      </c>
      <c r="AI6" s="1" t="s">
        <v>576</v>
      </c>
      <c r="AJ6" s="1">
        <v>2</v>
      </c>
      <c r="AK6" s="1"/>
      <c r="AL6" s="1"/>
      <c r="AM6" s="1" t="s">
        <v>301</v>
      </c>
      <c r="AN6" s="1">
        <v>0.05</v>
      </c>
      <c r="AO6" s="1">
        <f t="shared" ref="AO6:AO37" si="6">AJ6+AL6+AN6</f>
        <v>2.0499999999999998</v>
      </c>
      <c r="AP6" s="1"/>
      <c r="AQ6" s="1"/>
      <c r="AR6" s="1"/>
      <c r="AS6" s="1"/>
      <c r="AT6" s="1"/>
      <c r="AU6" s="1"/>
      <c r="AV6" s="1"/>
      <c r="AW6" s="1">
        <f t="shared" ref="AW6:AW37" si="7">AT6+AV6+AQ6</f>
        <v>0</v>
      </c>
      <c r="AX6" s="1">
        <f t="shared" ref="AX6:AX37" si="8">N6+S6+U6</f>
        <v>85.226214285714292</v>
      </c>
      <c r="AY6" s="1">
        <f t="shared" ref="AY6:AY37" si="9">AB6+AG6+AO6+AW6</f>
        <v>6.05</v>
      </c>
      <c r="AZ6" s="1">
        <f t="shared" ref="AZ6:AZ37" si="10">AX6+AY6</f>
        <v>91.276214285714289</v>
      </c>
      <c r="BA6" s="1">
        <f t="shared" ref="BA6:BA37" si="11">RANK(O6,O:O)</f>
        <v>33</v>
      </c>
      <c r="BB6" s="1">
        <f t="shared" ref="BB6:BB37" si="12">RANK(AZ6,AZ:AZ)</f>
        <v>12</v>
      </c>
      <c r="BC6" s="16"/>
      <c r="BD6" s="16"/>
      <c r="BE6" s="16"/>
      <c r="BF6" s="16"/>
      <c r="BG6" s="16"/>
      <c r="BH6" s="16"/>
      <c r="BI6" s="16"/>
      <c r="BJ6" s="16"/>
      <c r="BK6" s="16"/>
      <c r="BL6" s="16"/>
    </row>
    <row r="7" spans="1:64" x14ac:dyDescent="0.25">
      <c r="A7" s="7" t="s">
        <v>566</v>
      </c>
      <c r="B7" s="7" t="s">
        <v>577</v>
      </c>
      <c r="C7" s="7" t="s">
        <v>578</v>
      </c>
      <c r="D7" s="2">
        <v>62.205714285714301</v>
      </c>
      <c r="E7" s="8" t="s">
        <v>76</v>
      </c>
      <c r="F7" s="8">
        <v>10</v>
      </c>
      <c r="G7" s="8" t="s">
        <v>76</v>
      </c>
      <c r="H7" s="8">
        <v>8</v>
      </c>
      <c r="I7" s="8">
        <v>0</v>
      </c>
      <c r="J7" s="8"/>
      <c r="K7" s="8"/>
      <c r="L7" s="8"/>
      <c r="M7" s="8"/>
      <c r="N7" s="1">
        <f t="shared" si="1"/>
        <v>24.061714285714288</v>
      </c>
      <c r="O7" s="1">
        <v>2.4119999999999999</v>
      </c>
      <c r="P7" s="1">
        <f t="shared" si="2"/>
        <v>74.12</v>
      </c>
      <c r="Q7" s="1"/>
      <c r="R7" s="1"/>
      <c r="S7" s="1">
        <f t="shared" si="3"/>
        <v>44.472000000000001</v>
      </c>
      <c r="T7" s="1">
        <v>94</v>
      </c>
      <c r="U7" s="1">
        <f t="shared" si="4"/>
        <v>9.4</v>
      </c>
      <c r="V7" s="1"/>
      <c r="W7" s="1"/>
      <c r="X7" s="1"/>
      <c r="Y7" s="1"/>
      <c r="Z7" s="8"/>
      <c r="AA7" s="8"/>
      <c r="AB7" s="8">
        <f t="shared" si="5"/>
        <v>0</v>
      </c>
      <c r="AC7" s="1"/>
      <c r="AD7" s="1"/>
      <c r="AE7" s="1"/>
      <c r="AF7" s="1"/>
      <c r="AG7" s="1">
        <f t="shared" si="0"/>
        <v>0</v>
      </c>
      <c r="AH7" s="1"/>
      <c r="AI7" s="1"/>
      <c r="AJ7" s="1"/>
      <c r="AK7" s="1"/>
      <c r="AL7" s="1"/>
      <c r="AM7" s="1" t="s">
        <v>301</v>
      </c>
      <c r="AN7" s="1">
        <v>0.05</v>
      </c>
      <c r="AO7" s="1">
        <f t="shared" si="6"/>
        <v>0.05</v>
      </c>
      <c r="AP7" s="1"/>
      <c r="AQ7" s="1"/>
      <c r="AR7" s="1"/>
      <c r="AS7" s="1"/>
      <c r="AT7" s="1"/>
      <c r="AU7" s="1"/>
      <c r="AV7" s="1"/>
      <c r="AW7" s="1">
        <f t="shared" si="7"/>
        <v>0</v>
      </c>
      <c r="AX7" s="1">
        <f t="shared" si="8"/>
        <v>77.933714285714302</v>
      </c>
      <c r="AY7" s="1">
        <f t="shared" si="9"/>
        <v>0.05</v>
      </c>
      <c r="AZ7" s="1">
        <f t="shared" si="10"/>
        <v>77.983714285714299</v>
      </c>
      <c r="BA7" s="1">
        <f t="shared" si="11"/>
        <v>87</v>
      </c>
      <c r="BB7" s="1">
        <f t="shared" si="12"/>
        <v>75</v>
      </c>
      <c r="BC7" s="16"/>
      <c r="BD7" s="16"/>
      <c r="BE7" s="16"/>
      <c r="BF7" s="16"/>
      <c r="BG7" s="16"/>
      <c r="BH7" s="16"/>
      <c r="BI7" s="16"/>
      <c r="BJ7" s="16"/>
      <c r="BK7" s="16"/>
      <c r="BL7" s="16"/>
    </row>
    <row r="8" spans="1:64" x14ac:dyDescent="0.25">
      <c r="A8" s="7" t="s">
        <v>566</v>
      </c>
      <c r="B8" s="7" t="s">
        <v>579</v>
      </c>
      <c r="C8" s="7" t="s">
        <v>580</v>
      </c>
      <c r="D8" s="2">
        <v>62.828571428571401</v>
      </c>
      <c r="E8" s="8" t="s">
        <v>76</v>
      </c>
      <c r="F8" s="8">
        <v>10</v>
      </c>
      <c r="G8" s="8" t="s">
        <v>76</v>
      </c>
      <c r="H8" s="8">
        <v>8</v>
      </c>
      <c r="I8" s="8">
        <v>2.0249999999999999</v>
      </c>
      <c r="J8" s="8"/>
      <c r="K8" s="8"/>
      <c r="L8" s="8"/>
      <c r="M8" s="8"/>
      <c r="N8" s="1">
        <f t="shared" si="1"/>
        <v>24.856071428571418</v>
      </c>
      <c r="O8" s="1">
        <v>2.3199999999999998</v>
      </c>
      <c r="P8" s="1">
        <f t="shared" si="2"/>
        <v>73.2</v>
      </c>
      <c r="Q8" s="1"/>
      <c r="R8" s="1"/>
      <c r="S8" s="1">
        <f t="shared" si="3"/>
        <v>43.92</v>
      </c>
      <c r="T8" s="1">
        <v>85</v>
      </c>
      <c r="U8" s="1">
        <f t="shared" si="4"/>
        <v>8.5</v>
      </c>
      <c r="V8" s="1"/>
      <c r="W8" s="1"/>
      <c r="X8" s="1"/>
      <c r="Y8" s="1"/>
      <c r="Z8" s="8"/>
      <c r="AA8" s="8"/>
      <c r="AB8" s="8">
        <f t="shared" si="5"/>
        <v>0</v>
      </c>
      <c r="AC8" s="1"/>
      <c r="AD8" s="1"/>
      <c r="AE8" s="1"/>
      <c r="AF8" s="1"/>
      <c r="AG8" s="1">
        <f t="shared" si="0"/>
        <v>0</v>
      </c>
      <c r="AH8" s="1"/>
      <c r="AI8" s="1"/>
      <c r="AJ8" s="1"/>
      <c r="AK8" s="1"/>
      <c r="AL8" s="1"/>
      <c r="AM8" s="1" t="s">
        <v>301</v>
      </c>
      <c r="AN8" s="1">
        <v>0.05</v>
      </c>
      <c r="AO8" s="1">
        <f t="shared" si="6"/>
        <v>0.05</v>
      </c>
      <c r="AP8" s="1"/>
      <c r="AQ8" s="1"/>
      <c r="AR8" s="1"/>
      <c r="AS8" s="1"/>
      <c r="AT8" s="1"/>
      <c r="AU8" s="1"/>
      <c r="AV8" s="1"/>
      <c r="AW8" s="1">
        <f t="shared" si="7"/>
        <v>0</v>
      </c>
      <c r="AX8" s="1">
        <f t="shared" si="8"/>
        <v>77.276071428571413</v>
      </c>
      <c r="AY8" s="1">
        <f t="shared" si="9"/>
        <v>0.05</v>
      </c>
      <c r="AZ8" s="1">
        <f t="shared" si="10"/>
        <v>77.32607142857141</v>
      </c>
      <c r="BA8" s="1">
        <f t="shared" si="11"/>
        <v>89</v>
      </c>
      <c r="BB8" s="1">
        <f t="shared" si="12"/>
        <v>83</v>
      </c>
      <c r="BC8" s="16"/>
      <c r="BD8" s="16"/>
      <c r="BE8" s="16"/>
      <c r="BF8" s="16"/>
      <c r="BG8" s="16"/>
      <c r="BH8" s="16"/>
      <c r="BI8" s="16"/>
      <c r="BJ8" s="16"/>
      <c r="BK8" s="16"/>
      <c r="BL8" s="16"/>
    </row>
    <row r="9" spans="1:64" x14ac:dyDescent="0.25">
      <c r="A9" s="7" t="s">
        <v>566</v>
      </c>
      <c r="B9" s="7" t="s">
        <v>581</v>
      </c>
      <c r="C9" s="7" t="s">
        <v>582</v>
      </c>
      <c r="D9" s="2">
        <v>62.02</v>
      </c>
      <c r="E9" s="8" t="s">
        <v>76</v>
      </c>
      <c r="F9" s="8">
        <v>10</v>
      </c>
      <c r="G9" s="8" t="s">
        <v>76</v>
      </c>
      <c r="H9" s="8">
        <v>8</v>
      </c>
      <c r="I9" s="8">
        <v>0</v>
      </c>
      <c r="J9" s="8"/>
      <c r="K9" s="8"/>
      <c r="L9" s="8"/>
      <c r="M9" s="8"/>
      <c r="N9" s="1">
        <f t="shared" si="1"/>
        <v>24.006000000000004</v>
      </c>
      <c r="O9" s="1">
        <v>2.6</v>
      </c>
      <c r="P9" s="1">
        <f t="shared" si="2"/>
        <v>76</v>
      </c>
      <c r="Q9" s="1"/>
      <c r="R9" s="1"/>
      <c r="S9" s="1">
        <f t="shared" si="3"/>
        <v>45.6</v>
      </c>
      <c r="T9" s="1">
        <v>65</v>
      </c>
      <c r="U9" s="1">
        <f t="shared" si="4"/>
        <v>6.5</v>
      </c>
      <c r="V9" s="1"/>
      <c r="W9" s="1"/>
      <c r="X9" s="1"/>
      <c r="Y9" s="1"/>
      <c r="Z9" s="8"/>
      <c r="AA9" s="8"/>
      <c r="AB9" s="8">
        <f t="shared" si="5"/>
        <v>0</v>
      </c>
      <c r="AC9" s="1"/>
      <c r="AD9" s="1"/>
      <c r="AE9" s="1"/>
      <c r="AF9" s="1"/>
      <c r="AG9" s="1">
        <f t="shared" si="0"/>
        <v>0</v>
      </c>
      <c r="AH9" s="1"/>
      <c r="AI9" s="1"/>
      <c r="AJ9" s="1"/>
      <c r="AK9" s="1"/>
      <c r="AL9" s="1"/>
      <c r="AM9" s="1" t="s">
        <v>301</v>
      </c>
      <c r="AN9" s="1">
        <v>0.05</v>
      </c>
      <c r="AO9" s="1">
        <f t="shared" si="6"/>
        <v>0.05</v>
      </c>
      <c r="AP9" s="1"/>
      <c r="AQ9" s="1"/>
      <c r="AR9" s="1"/>
      <c r="AS9" s="1"/>
      <c r="AT9" s="1"/>
      <c r="AU9" s="1"/>
      <c r="AV9" s="1"/>
      <c r="AW9" s="1">
        <f t="shared" si="7"/>
        <v>0</v>
      </c>
      <c r="AX9" s="1">
        <f t="shared" si="8"/>
        <v>76.106000000000009</v>
      </c>
      <c r="AY9" s="1">
        <f t="shared" si="9"/>
        <v>0.05</v>
      </c>
      <c r="AZ9" s="1">
        <f t="shared" si="10"/>
        <v>76.156000000000006</v>
      </c>
      <c r="BA9" s="1">
        <f t="shared" si="11"/>
        <v>74</v>
      </c>
      <c r="BB9" s="1">
        <f t="shared" si="12"/>
        <v>89</v>
      </c>
      <c r="BC9" s="16"/>
      <c r="BD9" s="16"/>
      <c r="BE9" s="16"/>
      <c r="BF9" s="16"/>
      <c r="BG9" s="16"/>
      <c r="BH9" s="16"/>
      <c r="BI9" s="16"/>
      <c r="BJ9" s="16"/>
      <c r="BK9" s="16"/>
      <c r="BL9" s="16"/>
    </row>
    <row r="10" spans="1:64" x14ac:dyDescent="0.25">
      <c r="A10" s="7" t="s">
        <v>566</v>
      </c>
      <c r="B10" s="7" t="s">
        <v>583</v>
      </c>
      <c r="C10" s="7" t="s">
        <v>584</v>
      </c>
      <c r="D10" s="2">
        <v>62.285714285714299</v>
      </c>
      <c r="E10" s="8" t="s">
        <v>76</v>
      </c>
      <c r="F10" s="8">
        <v>10</v>
      </c>
      <c r="G10" s="8" t="s">
        <v>76</v>
      </c>
      <c r="H10" s="8">
        <v>8</v>
      </c>
      <c r="I10" s="8">
        <v>0</v>
      </c>
      <c r="J10" s="8"/>
      <c r="K10" s="8"/>
      <c r="L10" s="8"/>
      <c r="M10" s="8"/>
      <c r="N10" s="1">
        <f t="shared" si="1"/>
        <v>24.085714285714293</v>
      </c>
      <c r="O10" s="1">
        <v>3.161</v>
      </c>
      <c r="P10" s="1">
        <f t="shared" si="2"/>
        <v>81.61</v>
      </c>
      <c r="Q10" s="1" t="s">
        <v>585</v>
      </c>
      <c r="R10" s="1">
        <v>0.3</v>
      </c>
      <c r="S10" s="1">
        <f t="shared" si="3"/>
        <v>49.145999999999994</v>
      </c>
      <c r="T10" s="1">
        <v>81</v>
      </c>
      <c r="U10" s="1">
        <f t="shared" si="4"/>
        <v>8.1</v>
      </c>
      <c r="V10" s="1"/>
      <c r="W10" s="1"/>
      <c r="X10" s="1"/>
      <c r="Y10" s="1"/>
      <c r="Z10" s="8"/>
      <c r="AA10" s="8"/>
      <c r="AB10" s="8">
        <f t="shared" si="5"/>
        <v>0</v>
      </c>
      <c r="AC10" s="1"/>
      <c r="AD10" s="1"/>
      <c r="AE10" s="1"/>
      <c r="AF10" s="1"/>
      <c r="AG10" s="1">
        <f t="shared" si="0"/>
        <v>0</v>
      </c>
      <c r="AH10" s="1"/>
      <c r="AI10" s="1"/>
      <c r="AJ10" s="1"/>
      <c r="AK10" s="1"/>
      <c r="AL10" s="1"/>
      <c r="AM10" s="1" t="s">
        <v>301</v>
      </c>
      <c r="AN10" s="1">
        <v>0.05</v>
      </c>
      <c r="AO10" s="1">
        <f t="shared" si="6"/>
        <v>0.05</v>
      </c>
      <c r="AP10" s="1"/>
      <c r="AQ10" s="1"/>
      <c r="AR10" s="1"/>
      <c r="AS10" s="1"/>
      <c r="AT10" s="1"/>
      <c r="AU10" s="1"/>
      <c r="AV10" s="1"/>
      <c r="AW10" s="1">
        <f t="shared" si="7"/>
        <v>0</v>
      </c>
      <c r="AX10" s="1">
        <f t="shared" si="8"/>
        <v>81.331714285714284</v>
      </c>
      <c r="AY10" s="1">
        <f t="shared" si="9"/>
        <v>0.05</v>
      </c>
      <c r="AZ10" s="1">
        <f t="shared" si="10"/>
        <v>81.381714285714281</v>
      </c>
      <c r="BA10" s="1">
        <f t="shared" si="11"/>
        <v>43</v>
      </c>
      <c r="BB10" s="1">
        <f t="shared" si="12"/>
        <v>52</v>
      </c>
      <c r="BC10" s="16"/>
      <c r="BD10" s="16"/>
      <c r="BE10" s="16"/>
      <c r="BF10" s="16"/>
      <c r="BG10" s="16"/>
      <c r="BH10" s="16"/>
      <c r="BI10" s="16"/>
      <c r="BJ10" s="16"/>
      <c r="BK10" s="16"/>
      <c r="BL10" s="16"/>
    </row>
    <row r="11" spans="1:64" x14ac:dyDescent="0.25">
      <c r="A11" s="7" t="s">
        <v>566</v>
      </c>
      <c r="B11" s="7" t="s">
        <v>586</v>
      </c>
      <c r="C11" s="7" t="s">
        <v>587</v>
      </c>
      <c r="D11" s="2">
        <v>62.4</v>
      </c>
      <c r="E11" s="8" t="s">
        <v>76</v>
      </c>
      <c r="F11" s="8">
        <v>10</v>
      </c>
      <c r="G11" s="8" t="s">
        <v>76</v>
      </c>
      <c r="H11" s="8">
        <v>8</v>
      </c>
      <c r="I11" s="8">
        <v>0.45</v>
      </c>
      <c r="J11" s="8"/>
      <c r="K11" s="8"/>
      <c r="L11" s="8"/>
      <c r="M11" s="8"/>
      <c r="N11" s="1">
        <f t="shared" si="1"/>
        <v>24.255000000000003</v>
      </c>
      <c r="O11" s="1">
        <v>1.3720000000000001</v>
      </c>
      <c r="P11" s="1">
        <f t="shared" si="2"/>
        <v>63.72</v>
      </c>
      <c r="Q11" s="1"/>
      <c r="R11" s="1"/>
      <c r="S11" s="1">
        <f t="shared" si="3"/>
        <v>38.231999999999999</v>
      </c>
      <c r="T11" s="1">
        <v>75.5</v>
      </c>
      <c r="U11" s="1">
        <f t="shared" si="4"/>
        <v>7.55</v>
      </c>
      <c r="V11" s="1"/>
      <c r="W11" s="1"/>
      <c r="X11" s="1"/>
      <c r="Y11" s="1"/>
      <c r="Z11" s="8"/>
      <c r="AA11" s="8"/>
      <c r="AB11" s="8">
        <f t="shared" si="5"/>
        <v>0</v>
      </c>
      <c r="AC11" s="1"/>
      <c r="AD11" s="1"/>
      <c r="AE11" s="1"/>
      <c r="AF11" s="1"/>
      <c r="AG11" s="1">
        <f t="shared" si="0"/>
        <v>0</v>
      </c>
      <c r="AH11" s="1"/>
      <c r="AI11" s="1"/>
      <c r="AJ11" s="1"/>
      <c r="AK11" s="1"/>
      <c r="AL11" s="1"/>
      <c r="AM11" s="1" t="s">
        <v>301</v>
      </c>
      <c r="AN11" s="1">
        <v>0.05</v>
      </c>
      <c r="AO11" s="1">
        <f t="shared" si="6"/>
        <v>0.05</v>
      </c>
      <c r="AP11" s="1"/>
      <c r="AQ11" s="1"/>
      <c r="AR11" s="1"/>
      <c r="AS11" s="1"/>
      <c r="AT11" s="1"/>
      <c r="AU11" s="1"/>
      <c r="AV11" s="1"/>
      <c r="AW11" s="1">
        <f t="shared" si="7"/>
        <v>0</v>
      </c>
      <c r="AX11" s="1">
        <f t="shared" si="8"/>
        <v>70.037000000000006</v>
      </c>
      <c r="AY11" s="1">
        <f t="shared" si="9"/>
        <v>0.05</v>
      </c>
      <c r="AZ11" s="1">
        <f t="shared" si="10"/>
        <v>70.087000000000003</v>
      </c>
      <c r="BA11" s="1">
        <f t="shared" si="11"/>
        <v>106</v>
      </c>
      <c r="BB11" s="1">
        <f t="shared" si="12"/>
        <v>104</v>
      </c>
      <c r="BC11" s="16"/>
      <c r="BD11" s="16"/>
      <c r="BE11" s="16"/>
      <c r="BF11" s="16"/>
      <c r="BG11" s="16"/>
      <c r="BH11" s="16"/>
      <c r="BI11" s="16"/>
      <c r="BJ11" s="16"/>
      <c r="BK11" s="16"/>
      <c r="BL11" s="16"/>
    </row>
    <row r="12" spans="1:64" x14ac:dyDescent="0.25">
      <c r="A12" s="7" t="s">
        <v>566</v>
      </c>
      <c r="B12" s="7" t="s">
        <v>588</v>
      </c>
      <c r="C12" s="7" t="s">
        <v>589</v>
      </c>
      <c r="D12" s="2">
        <v>63.242857142857098</v>
      </c>
      <c r="E12" s="8" t="s">
        <v>76</v>
      </c>
      <c r="F12" s="8">
        <v>10</v>
      </c>
      <c r="G12" s="8" t="s">
        <v>76</v>
      </c>
      <c r="H12" s="8">
        <v>8</v>
      </c>
      <c r="I12" s="8">
        <v>0</v>
      </c>
      <c r="J12" s="8"/>
      <c r="K12" s="8"/>
      <c r="L12" s="8"/>
      <c r="M12" s="8"/>
      <c r="N12" s="1">
        <f t="shared" si="1"/>
        <v>24.372857142857132</v>
      </c>
      <c r="O12" s="1">
        <v>3.0110000000000001</v>
      </c>
      <c r="P12" s="1">
        <f t="shared" si="2"/>
        <v>80.11</v>
      </c>
      <c r="Q12" s="1"/>
      <c r="R12" s="1"/>
      <c r="S12" s="1">
        <f t="shared" si="3"/>
        <v>48.065999999999995</v>
      </c>
      <c r="T12" s="1">
        <v>79</v>
      </c>
      <c r="U12" s="1">
        <f t="shared" si="4"/>
        <v>7.9</v>
      </c>
      <c r="V12" s="1"/>
      <c r="W12" s="1"/>
      <c r="X12" s="1"/>
      <c r="Y12" s="1"/>
      <c r="Z12" s="8"/>
      <c r="AA12" s="8"/>
      <c r="AB12" s="8">
        <f t="shared" si="5"/>
        <v>0</v>
      </c>
      <c r="AC12" s="1" t="s">
        <v>79</v>
      </c>
      <c r="AD12" s="1">
        <v>0.15</v>
      </c>
      <c r="AE12" s="1"/>
      <c r="AF12" s="1"/>
      <c r="AG12" s="1">
        <f t="shared" si="0"/>
        <v>0.15</v>
      </c>
      <c r="AH12" s="1" t="s">
        <v>590</v>
      </c>
      <c r="AI12" s="1" t="s">
        <v>590</v>
      </c>
      <c r="AJ12" s="1">
        <v>2</v>
      </c>
      <c r="AK12" s="1"/>
      <c r="AL12" s="1"/>
      <c r="AM12" s="1" t="s">
        <v>301</v>
      </c>
      <c r="AN12" s="1">
        <v>0.05</v>
      </c>
      <c r="AO12" s="1">
        <f t="shared" si="6"/>
        <v>2.0499999999999998</v>
      </c>
      <c r="AP12" s="1"/>
      <c r="AQ12" s="1"/>
      <c r="AR12" s="1"/>
      <c r="AS12" s="1"/>
      <c r="AT12" s="1"/>
      <c r="AU12" s="1"/>
      <c r="AV12" s="1"/>
      <c r="AW12" s="1">
        <f t="shared" si="7"/>
        <v>0</v>
      </c>
      <c r="AX12" s="1">
        <f t="shared" si="8"/>
        <v>80.338857142857137</v>
      </c>
      <c r="AY12" s="1">
        <f t="shared" si="9"/>
        <v>2.1999999999999997</v>
      </c>
      <c r="AZ12" s="1">
        <f t="shared" si="10"/>
        <v>82.53885714285714</v>
      </c>
      <c r="BA12" s="1">
        <f t="shared" si="11"/>
        <v>52</v>
      </c>
      <c r="BB12" s="1">
        <f t="shared" si="12"/>
        <v>49</v>
      </c>
      <c r="BC12" s="16"/>
      <c r="BD12" s="16"/>
      <c r="BE12" s="16"/>
      <c r="BF12" s="16"/>
      <c r="BG12" s="16"/>
      <c r="BH12" s="16"/>
      <c r="BI12" s="16"/>
      <c r="BJ12" s="16"/>
      <c r="BK12" s="16"/>
      <c r="BL12" s="16"/>
    </row>
    <row r="13" spans="1:64" x14ac:dyDescent="0.25">
      <c r="A13" s="7" t="s">
        <v>566</v>
      </c>
      <c r="B13" s="7" t="s">
        <v>591</v>
      </c>
      <c r="C13" s="7" t="s">
        <v>592</v>
      </c>
      <c r="D13" s="2">
        <v>62.171428571428599</v>
      </c>
      <c r="E13" s="8" t="s">
        <v>76</v>
      </c>
      <c r="F13" s="8">
        <v>10</v>
      </c>
      <c r="G13" s="8" t="s">
        <v>64</v>
      </c>
      <c r="H13" s="8">
        <v>7</v>
      </c>
      <c r="I13" s="8">
        <v>2.0249999999999999</v>
      </c>
      <c r="J13" s="8"/>
      <c r="K13" s="8"/>
      <c r="L13" s="8"/>
      <c r="M13" s="8"/>
      <c r="N13" s="1">
        <f t="shared" si="1"/>
        <v>24.358928571428581</v>
      </c>
      <c r="O13" s="1">
        <v>3.5640000000000001</v>
      </c>
      <c r="P13" s="1">
        <f t="shared" si="2"/>
        <v>85.64</v>
      </c>
      <c r="Q13" s="1" t="s">
        <v>593</v>
      </c>
      <c r="R13" s="1">
        <v>0</v>
      </c>
      <c r="S13" s="1">
        <f t="shared" si="3"/>
        <v>51.384</v>
      </c>
      <c r="T13" s="1">
        <v>72.5</v>
      </c>
      <c r="U13" s="1">
        <f t="shared" si="4"/>
        <v>7.25</v>
      </c>
      <c r="V13" s="1" t="s">
        <v>594</v>
      </c>
      <c r="W13" s="1">
        <v>1.8</v>
      </c>
      <c r="X13" s="1"/>
      <c r="Y13" s="1"/>
      <c r="Z13" s="8"/>
      <c r="AA13" s="8"/>
      <c r="AB13" s="8">
        <f t="shared" si="5"/>
        <v>1.8</v>
      </c>
      <c r="AC13" s="1"/>
      <c r="AD13" s="1"/>
      <c r="AE13" s="1"/>
      <c r="AF13" s="1"/>
      <c r="AG13" s="1">
        <f t="shared" si="0"/>
        <v>0</v>
      </c>
      <c r="AH13" s="1" t="s">
        <v>306</v>
      </c>
      <c r="AI13" s="1" t="s">
        <v>306</v>
      </c>
      <c r="AJ13" s="1">
        <v>1.5</v>
      </c>
      <c r="AK13" s="1"/>
      <c r="AL13" s="1"/>
      <c r="AM13" s="1" t="s">
        <v>301</v>
      </c>
      <c r="AN13" s="1">
        <v>0.05</v>
      </c>
      <c r="AO13" s="1">
        <f t="shared" si="6"/>
        <v>1.55</v>
      </c>
      <c r="AP13" s="1"/>
      <c r="AQ13" s="1"/>
      <c r="AR13" s="1"/>
      <c r="AS13" s="1"/>
      <c r="AT13" s="1"/>
      <c r="AU13" s="1"/>
      <c r="AV13" s="1"/>
      <c r="AW13" s="1">
        <f t="shared" si="7"/>
        <v>0</v>
      </c>
      <c r="AX13" s="1">
        <f t="shared" si="8"/>
        <v>82.992928571428578</v>
      </c>
      <c r="AY13" s="1">
        <f t="shared" si="9"/>
        <v>3.35</v>
      </c>
      <c r="AZ13" s="1">
        <f t="shared" si="10"/>
        <v>86.342928571428573</v>
      </c>
      <c r="BA13" s="1">
        <f t="shared" si="11"/>
        <v>32</v>
      </c>
      <c r="BB13" s="1">
        <f t="shared" si="12"/>
        <v>33</v>
      </c>
      <c r="BC13" s="16"/>
      <c r="BD13" s="16"/>
      <c r="BE13" s="16"/>
      <c r="BF13" s="16"/>
      <c r="BG13" s="16"/>
      <c r="BH13" s="16"/>
      <c r="BI13" s="16"/>
      <c r="BJ13" s="16"/>
      <c r="BK13" s="16"/>
      <c r="BL13" s="16"/>
    </row>
    <row r="14" spans="1:64" x14ac:dyDescent="0.25">
      <c r="A14" s="7" t="s">
        <v>566</v>
      </c>
      <c r="B14" s="7" t="s">
        <v>595</v>
      </c>
      <c r="C14" s="7" t="s">
        <v>596</v>
      </c>
      <c r="D14" s="2">
        <v>60.371428571428602</v>
      </c>
      <c r="E14" s="8" t="s">
        <v>76</v>
      </c>
      <c r="F14" s="8">
        <v>10</v>
      </c>
      <c r="G14" s="8" t="s">
        <v>64</v>
      </c>
      <c r="H14" s="8">
        <v>7</v>
      </c>
      <c r="I14" s="8">
        <v>0</v>
      </c>
      <c r="J14" s="8"/>
      <c r="K14" s="8"/>
      <c r="L14" s="8"/>
      <c r="M14" s="8"/>
      <c r="N14" s="1">
        <f t="shared" si="1"/>
        <v>23.211428571428577</v>
      </c>
      <c r="O14" s="1">
        <v>1.26</v>
      </c>
      <c r="P14" s="1">
        <f t="shared" si="2"/>
        <v>62.6</v>
      </c>
      <c r="Q14" s="1"/>
      <c r="R14" s="1"/>
      <c r="S14" s="1">
        <f t="shared" si="3"/>
        <v>37.56</v>
      </c>
      <c r="T14" s="1">
        <v>62.5</v>
      </c>
      <c r="U14" s="1">
        <f t="shared" si="4"/>
        <v>6.25</v>
      </c>
      <c r="V14" s="1"/>
      <c r="W14" s="1"/>
      <c r="X14" s="1"/>
      <c r="Y14" s="1"/>
      <c r="Z14" s="8"/>
      <c r="AA14" s="8"/>
      <c r="AB14" s="8">
        <f t="shared" si="5"/>
        <v>0</v>
      </c>
      <c r="AC14" s="1"/>
      <c r="AD14" s="1"/>
      <c r="AE14" s="1"/>
      <c r="AF14" s="1"/>
      <c r="AG14" s="1">
        <f t="shared" si="0"/>
        <v>0</v>
      </c>
      <c r="AH14" s="1"/>
      <c r="AI14" s="1"/>
      <c r="AJ14" s="1"/>
      <c r="AK14" s="1"/>
      <c r="AL14" s="1"/>
      <c r="AM14" s="1" t="s">
        <v>301</v>
      </c>
      <c r="AN14" s="1">
        <v>0.05</v>
      </c>
      <c r="AO14" s="1">
        <f t="shared" si="6"/>
        <v>0.05</v>
      </c>
      <c r="AP14" s="1"/>
      <c r="AQ14" s="1"/>
      <c r="AR14" s="1"/>
      <c r="AS14" s="1"/>
      <c r="AT14" s="1"/>
      <c r="AU14" s="1"/>
      <c r="AV14" s="1"/>
      <c r="AW14" s="1">
        <f t="shared" si="7"/>
        <v>0</v>
      </c>
      <c r="AX14" s="1">
        <f t="shared" si="8"/>
        <v>67.021428571428572</v>
      </c>
      <c r="AY14" s="1">
        <f t="shared" si="9"/>
        <v>0.05</v>
      </c>
      <c r="AZ14" s="1">
        <f t="shared" si="10"/>
        <v>67.071428571428569</v>
      </c>
      <c r="BA14" s="1">
        <f t="shared" si="11"/>
        <v>107</v>
      </c>
      <c r="BB14" s="1">
        <f t="shared" si="12"/>
        <v>108</v>
      </c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x14ac:dyDescent="0.25">
      <c r="A15" s="7" t="s">
        <v>566</v>
      </c>
      <c r="B15" s="7" t="s">
        <v>597</v>
      </c>
      <c r="C15" s="7" t="s">
        <v>598</v>
      </c>
      <c r="D15" s="2">
        <v>62.46</v>
      </c>
      <c r="E15" s="8" t="s">
        <v>76</v>
      </c>
      <c r="F15" s="8">
        <v>10</v>
      </c>
      <c r="G15" s="8" t="s">
        <v>64</v>
      </c>
      <c r="H15" s="8">
        <v>7</v>
      </c>
      <c r="I15" s="8">
        <v>0</v>
      </c>
      <c r="J15" s="8"/>
      <c r="K15" s="8"/>
      <c r="L15" s="8"/>
      <c r="M15" s="8"/>
      <c r="N15" s="1">
        <f t="shared" si="1"/>
        <v>23.838000000000001</v>
      </c>
      <c r="O15" s="1">
        <v>3.3820000000000001</v>
      </c>
      <c r="P15" s="1">
        <f t="shared" si="2"/>
        <v>83.82</v>
      </c>
      <c r="Q15" s="1" t="s">
        <v>574</v>
      </c>
      <c r="R15" s="1">
        <v>0</v>
      </c>
      <c r="S15" s="1">
        <f t="shared" si="3"/>
        <v>50.291999999999994</v>
      </c>
      <c r="T15" s="1">
        <v>68.5</v>
      </c>
      <c r="U15" s="1">
        <f t="shared" si="4"/>
        <v>6.85</v>
      </c>
      <c r="V15" s="1"/>
      <c r="W15" s="1"/>
      <c r="X15" s="1"/>
      <c r="Y15" s="1"/>
      <c r="Z15" s="8"/>
      <c r="AA15" s="8"/>
      <c r="AB15" s="8">
        <f t="shared" si="5"/>
        <v>0</v>
      </c>
      <c r="AC15" s="1"/>
      <c r="AD15" s="1"/>
      <c r="AE15" s="1"/>
      <c r="AF15" s="1"/>
      <c r="AG15" s="1">
        <f t="shared" si="0"/>
        <v>0</v>
      </c>
      <c r="AH15" s="1"/>
      <c r="AI15" s="1"/>
      <c r="AJ15" s="1"/>
      <c r="AK15" s="1"/>
      <c r="AL15" s="1"/>
      <c r="AM15" s="1" t="s">
        <v>301</v>
      </c>
      <c r="AN15" s="1">
        <v>0.05</v>
      </c>
      <c r="AO15" s="1">
        <f t="shared" si="6"/>
        <v>0.05</v>
      </c>
      <c r="AP15" s="1"/>
      <c r="AQ15" s="1"/>
      <c r="AR15" s="1"/>
      <c r="AS15" s="1"/>
      <c r="AT15" s="1"/>
      <c r="AU15" s="1"/>
      <c r="AV15" s="1"/>
      <c r="AW15" s="1">
        <f t="shared" si="7"/>
        <v>0</v>
      </c>
      <c r="AX15" s="1">
        <f t="shared" si="8"/>
        <v>80.97999999999999</v>
      </c>
      <c r="AY15" s="1">
        <f t="shared" si="9"/>
        <v>0.05</v>
      </c>
      <c r="AZ15" s="1">
        <f t="shared" si="10"/>
        <v>81.029999999999987</v>
      </c>
      <c r="BA15" s="1">
        <f t="shared" si="11"/>
        <v>37</v>
      </c>
      <c r="BB15" s="1">
        <f t="shared" si="12"/>
        <v>54</v>
      </c>
      <c r="BC15" s="16"/>
      <c r="BD15" s="16"/>
      <c r="BE15" s="16"/>
      <c r="BF15" s="16"/>
      <c r="BG15" s="16"/>
      <c r="BH15" s="16"/>
      <c r="BI15" s="16"/>
      <c r="BJ15" s="16"/>
      <c r="BK15" s="16"/>
      <c r="BL15" s="16"/>
    </row>
    <row r="16" spans="1:64" x14ac:dyDescent="0.25">
      <c r="A16" s="7" t="s">
        <v>566</v>
      </c>
      <c r="B16" s="7" t="s">
        <v>599</v>
      </c>
      <c r="C16" s="7" t="s">
        <v>600</v>
      </c>
      <c r="D16" s="2">
        <v>62.528571428571396</v>
      </c>
      <c r="E16" s="8" t="s">
        <v>76</v>
      </c>
      <c r="F16" s="8">
        <v>10</v>
      </c>
      <c r="G16" s="8" t="s">
        <v>64</v>
      </c>
      <c r="H16" s="8">
        <v>7</v>
      </c>
      <c r="I16" s="8">
        <v>5.3250000000000002</v>
      </c>
      <c r="J16" s="8"/>
      <c r="K16" s="8"/>
      <c r="L16" s="8" t="s">
        <v>258</v>
      </c>
      <c r="M16" s="8">
        <v>0.5</v>
      </c>
      <c r="N16" s="1">
        <f t="shared" si="1"/>
        <v>25.606071428571418</v>
      </c>
      <c r="O16" s="1">
        <v>2.899</v>
      </c>
      <c r="P16" s="1">
        <f t="shared" si="2"/>
        <v>78.990000000000009</v>
      </c>
      <c r="Q16" s="1"/>
      <c r="R16" s="1"/>
      <c r="S16" s="1">
        <f t="shared" si="3"/>
        <v>47.394000000000005</v>
      </c>
      <c r="T16" s="1">
        <v>85.5</v>
      </c>
      <c r="U16" s="1">
        <f t="shared" si="4"/>
        <v>8.5500000000000007</v>
      </c>
      <c r="V16" s="1" t="s">
        <v>601</v>
      </c>
      <c r="W16" s="1">
        <v>4</v>
      </c>
      <c r="X16" s="1"/>
      <c r="Y16" s="1"/>
      <c r="Z16" s="8"/>
      <c r="AA16" s="8"/>
      <c r="AB16" s="8">
        <f t="shared" si="5"/>
        <v>4</v>
      </c>
      <c r="AC16" s="1" t="s">
        <v>79</v>
      </c>
      <c r="AD16" s="1">
        <v>0.15</v>
      </c>
      <c r="AE16" s="1"/>
      <c r="AF16" s="1"/>
      <c r="AG16" s="1">
        <f t="shared" si="0"/>
        <v>0.15</v>
      </c>
      <c r="AH16" s="1" t="s">
        <v>602</v>
      </c>
      <c r="AI16" s="1" t="s">
        <v>602</v>
      </c>
      <c r="AJ16" s="1">
        <v>3</v>
      </c>
      <c r="AK16" s="1" t="s">
        <v>192</v>
      </c>
      <c r="AL16" s="1">
        <v>0.25</v>
      </c>
      <c r="AM16" s="1" t="s">
        <v>301</v>
      </c>
      <c r="AN16" s="1">
        <v>0.05</v>
      </c>
      <c r="AO16" s="1">
        <f t="shared" si="6"/>
        <v>3.3</v>
      </c>
      <c r="AP16" s="1"/>
      <c r="AQ16" s="1"/>
      <c r="AR16" s="1"/>
      <c r="AS16" s="1"/>
      <c r="AT16" s="1"/>
      <c r="AU16" s="1" t="s">
        <v>603</v>
      </c>
      <c r="AV16" s="1">
        <v>0.9</v>
      </c>
      <c r="AW16" s="1">
        <f t="shared" si="7"/>
        <v>0.9</v>
      </c>
      <c r="AX16" s="1">
        <f t="shared" si="8"/>
        <v>81.550071428571428</v>
      </c>
      <c r="AY16" s="1">
        <f t="shared" si="9"/>
        <v>8.35</v>
      </c>
      <c r="AZ16" s="1">
        <f t="shared" si="10"/>
        <v>89.900071428571422</v>
      </c>
      <c r="BA16" s="1">
        <f t="shared" si="11"/>
        <v>57</v>
      </c>
      <c r="BB16" s="1">
        <f t="shared" si="12"/>
        <v>18</v>
      </c>
      <c r="BC16" s="16"/>
      <c r="BD16" s="16"/>
      <c r="BE16" s="16"/>
      <c r="BF16" s="16"/>
      <c r="BG16" s="16"/>
      <c r="BH16" s="16"/>
      <c r="BI16" s="16"/>
      <c r="BJ16" s="16"/>
      <c r="BK16" s="16"/>
      <c r="BL16" s="16"/>
    </row>
    <row r="17" spans="1:64" x14ac:dyDescent="0.25">
      <c r="A17" s="7" t="s">
        <v>566</v>
      </c>
      <c r="B17" s="7" t="s">
        <v>604</v>
      </c>
      <c r="C17" s="7" t="s">
        <v>605</v>
      </c>
      <c r="D17" s="2">
        <v>63.257142857142902</v>
      </c>
      <c r="E17" s="8" t="s">
        <v>76</v>
      </c>
      <c r="F17" s="8">
        <v>10</v>
      </c>
      <c r="G17" s="8" t="s">
        <v>63</v>
      </c>
      <c r="H17" s="8">
        <v>9</v>
      </c>
      <c r="I17" s="8">
        <v>0</v>
      </c>
      <c r="J17" s="8"/>
      <c r="K17" s="8"/>
      <c r="L17" s="8"/>
      <c r="M17" s="8"/>
      <c r="N17" s="1">
        <f t="shared" si="1"/>
        <v>24.677142857142869</v>
      </c>
      <c r="O17" s="1">
        <v>3.8460000000000001</v>
      </c>
      <c r="P17" s="1">
        <f t="shared" si="2"/>
        <v>88.460000000000008</v>
      </c>
      <c r="Q17" s="1" t="s">
        <v>127</v>
      </c>
      <c r="R17" s="1">
        <v>0.3</v>
      </c>
      <c r="S17" s="1">
        <f t="shared" si="3"/>
        <v>53.256</v>
      </c>
      <c r="T17" s="1">
        <v>88</v>
      </c>
      <c r="U17" s="1">
        <f t="shared" si="4"/>
        <v>8.8000000000000007</v>
      </c>
      <c r="V17" s="1"/>
      <c r="W17" s="1"/>
      <c r="X17" s="1"/>
      <c r="Y17" s="1"/>
      <c r="Z17" s="8"/>
      <c r="AA17" s="8"/>
      <c r="AB17" s="8">
        <f t="shared" si="5"/>
        <v>0</v>
      </c>
      <c r="AC17" s="1"/>
      <c r="AD17" s="1"/>
      <c r="AE17" s="1"/>
      <c r="AF17" s="1"/>
      <c r="AG17" s="1">
        <f t="shared" si="0"/>
        <v>0</v>
      </c>
      <c r="AH17" s="1"/>
      <c r="AI17" s="1"/>
      <c r="AJ17" s="1"/>
      <c r="AK17" s="1"/>
      <c r="AL17" s="1"/>
      <c r="AM17" s="1" t="s">
        <v>301</v>
      </c>
      <c r="AN17" s="1">
        <v>0.05</v>
      </c>
      <c r="AO17" s="1">
        <f t="shared" si="6"/>
        <v>0.05</v>
      </c>
      <c r="AP17" s="1"/>
      <c r="AQ17" s="1"/>
      <c r="AR17" s="1"/>
      <c r="AS17" s="1"/>
      <c r="AT17" s="1"/>
      <c r="AU17" s="1"/>
      <c r="AV17" s="1"/>
      <c r="AW17" s="1">
        <f t="shared" si="7"/>
        <v>0</v>
      </c>
      <c r="AX17" s="1">
        <f t="shared" si="8"/>
        <v>86.733142857142866</v>
      </c>
      <c r="AY17" s="1">
        <f t="shared" si="9"/>
        <v>0.05</v>
      </c>
      <c r="AZ17" s="1">
        <f t="shared" si="10"/>
        <v>86.783142857142863</v>
      </c>
      <c r="BA17" s="1">
        <f t="shared" si="11"/>
        <v>21</v>
      </c>
      <c r="BB17" s="1">
        <f t="shared" si="12"/>
        <v>29</v>
      </c>
      <c r="BC17" s="16"/>
      <c r="BD17" s="16"/>
      <c r="BE17" s="16"/>
      <c r="BF17" s="16"/>
      <c r="BG17" s="16"/>
      <c r="BH17" s="16"/>
      <c r="BI17" s="16"/>
      <c r="BJ17" s="16"/>
      <c r="BK17" s="16"/>
      <c r="BL17" s="16"/>
    </row>
    <row r="18" spans="1:64" x14ac:dyDescent="0.25">
      <c r="A18" s="7" t="s">
        <v>566</v>
      </c>
      <c r="B18" s="7" t="s">
        <v>606</v>
      </c>
      <c r="C18" s="7" t="s">
        <v>607</v>
      </c>
      <c r="D18" s="2">
        <v>63.4514285714286</v>
      </c>
      <c r="E18" s="8" t="s">
        <v>76</v>
      </c>
      <c r="F18" s="8">
        <v>10</v>
      </c>
      <c r="G18" s="8" t="s">
        <v>63</v>
      </c>
      <c r="H18" s="8">
        <v>9</v>
      </c>
      <c r="I18" s="8">
        <v>0</v>
      </c>
      <c r="J18" s="8"/>
      <c r="K18" s="8"/>
      <c r="L18" s="8"/>
      <c r="M18" s="8"/>
      <c r="N18" s="1">
        <f t="shared" si="1"/>
        <v>24.735428571428582</v>
      </c>
      <c r="O18" s="1">
        <v>2.44</v>
      </c>
      <c r="P18" s="1">
        <f t="shared" si="2"/>
        <v>74.400000000000006</v>
      </c>
      <c r="Q18" s="1"/>
      <c r="R18" s="1"/>
      <c r="S18" s="1">
        <f t="shared" si="3"/>
        <v>44.64</v>
      </c>
      <c r="T18" s="1">
        <v>72.5</v>
      </c>
      <c r="U18" s="1">
        <f t="shared" si="4"/>
        <v>7.25</v>
      </c>
      <c r="V18" s="1"/>
      <c r="W18" s="1"/>
      <c r="X18" s="1"/>
      <c r="Y18" s="1"/>
      <c r="Z18" s="8"/>
      <c r="AA18" s="8"/>
      <c r="AB18" s="8">
        <f t="shared" si="5"/>
        <v>0</v>
      </c>
      <c r="AC18" s="1"/>
      <c r="AD18" s="1"/>
      <c r="AE18" s="1"/>
      <c r="AF18" s="1"/>
      <c r="AG18" s="1">
        <f t="shared" si="0"/>
        <v>0</v>
      </c>
      <c r="AH18" s="1"/>
      <c r="AI18" s="1"/>
      <c r="AJ18" s="1"/>
      <c r="AK18" s="1"/>
      <c r="AL18" s="1"/>
      <c r="AM18" s="1" t="s">
        <v>301</v>
      </c>
      <c r="AN18" s="1">
        <v>0.05</v>
      </c>
      <c r="AO18" s="1">
        <f t="shared" si="6"/>
        <v>0.05</v>
      </c>
      <c r="AP18" s="1"/>
      <c r="AQ18" s="1"/>
      <c r="AR18" s="1"/>
      <c r="AS18" s="1"/>
      <c r="AT18" s="1"/>
      <c r="AU18" s="1"/>
      <c r="AV18" s="1"/>
      <c r="AW18" s="1">
        <f t="shared" si="7"/>
        <v>0</v>
      </c>
      <c r="AX18" s="1">
        <f t="shared" si="8"/>
        <v>76.625428571428586</v>
      </c>
      <c r="AY18" s="1">
        <f t="shared" si="9"/>
        <v>0.05</v>
      </c>
      <c r="AZ18" s="1">
        <f t="shared" si="10"/>
        <v>76.675428571428583</v>
      </c>
      <c r="BA18" s="1">
        <f t="shared" si="11"/>
        <v>85</v>
      </c>
      <c r="BB18" s="1">
        <f t="shared" si="12"/>
        <v>86</v>
      </c>
      <c r="BC18" s="16"/>
      <c r="BD18" s="16"/>
      <c r="BE18" s="16"/>
      <c r="BF18" s="16"/>
      <c r="BG18" s="16"/>
      <c r="BH18" s="16"/>
      <c r="BI18" s="16"/>
      <c r="BJ18" s="16"/>
      <c r="BK18" s="16"/>
      <c r="BL18" s="16"/>
    </row>
    <row r="19" spans="1:64" x14ac:dyDescent="0.25">
      <c r="A19" s="7" t="s">
        <v>566</v>
      </c>
      <c r="B19" s="7" t="s">
        <v>608</v>
      </c>
      <c r="C19" s="7" t="s">
        <v>609</v>
      </c>
      <c r="D19" s="2">
        <v>61.64</v>
      </c>
      <c r="E19" s="8" t="s">
        <v>76</v>
      </c>
      <c r="F19" s="8">
        <v>10</v>
      </c>
      <c r="G19" s="8" t="s">
        <v>63</v>
      </c>
      <c r="H19" s="8">
        <v>9</v>
      </c>
      <c r="I19" s="8">
        <v>3.6749999999999998</v>
      </c>
      <c r="J19" s="8"/>
      <c r="K19" s="8"/>
      <c r="L19" s="8"/>
      <c r="M19" s="8"/>
      <c r="N19" s="1">
        <f t="shared" si="1"/>
        <v>25.294499999999999</v>
      </c>
      <c r="O19" s="1">
        <v>2.2189999999999999</v>
      </c>
      <c r="P19" s="1">
        <f t="shared" si="2"/>
        <v>72.19</v>
      </c>
      <c r="Q19" s="1"/>
      <c r="R19" s="1"/>
      <c r="S19" s="1">
        <f t="shared" si="3"/>
        <v>43.314</v>
      </c>
      <c r="T19" s="1">
        <v>67</v>
      </c>
      <c r="U19" s="1">
        <f t="shared" si="4"/>
        <v>6.7</v>
      </c>
      <c r="V19" s="1"/>
      <c r="W19" s="1"/>
      <c r="X19" s="1"/>
      <c r="Y19" s="1"/>
      <c r="Z19" s="8"/>
      <c r="AA19" s="8"/>
      <c r="AB19" s="8">
        <f t="shared" si="5"/>
        <v>0</v>
      </c>
      <c r="AC19" s="1"/>
      <c r="AD19" s="1"/>
      <c r="AE19" s="1" t="s">
        <v>152</v>
      </c>
      <c r="AF19" s="1">
        <v>0.25</v>
      </c>
      <c r="AG19" s="1">
        <f t="shared" si="0"/>
        <v>0.25</v>
      </c>
      <c r="AH19" s="1" t="s">
        <v>610</v>
      </c>
      <c r="AI19" s="1" t="s">
        <v>611</v>
      </c>
      <c r="AJ19" s="1">
        <v>2.6</v>
      </c>
      <c r="AK19" s="1" t="s">
        <v>182</v>
      </c>
      <c r="AL19" s="1">
        <v>0.5</v>
      </c>
      <c r="AM19" s="1" t="s">
        <v>301</v>
      </c>
      <c r="AN19" s="1">
        <v>0.05</v>
      </c>
      <c r="AO19" s="1">
        <f t="shared" si="6"/>
        <v>3.15</v>
      </c>
      <c r="AP19" s="1"/>
      <c r="AQ19" s="1"/>
      <c r="AR19" s="1"/>
      <c r="AS19" s="1"/>
      <c r="AT19" s="1"/>
      <c r="AU19" s="1"/>
      <c r="AV19" s="1"/>
      <c r="AW19" s="1">
        <f t="shared" si="7"/>
        <v>0</v>
      </c>
      <c r="AX19" s="1">
        <f t="shared" si="8"/>
        <v>75.308499999999995</v>
      </c>
      <c r="AY19" s="1">
        <f t="shared" si="9"/>
        <v>3.4</v>
      </c>
      <c r="AZ19" s="1">
        <f t="shared" si="10"/>
        <v>78.708500000000001</v>
      </c>
      <c r="BA19" s="1">
        <f t="shared" si="11"/>
        <v>94</v>
      </c>
      <c r="BB19" s="1">
        <f t="shared" si="12"/>
        <v>66</v>
      </c>
      <c r="BC19" s="16"/>
      <c r="BD19" s="16"/>
      <c r="BE19" s="16"/>
      <c r="BF19" s="16"/>
      <c r="BG19" s="16"/>
      <c r="BH19" s="16"/>
      <c r="BI19" s="16"/>
      <c r="BJ19" s="16"/>
      <c r="BK19" s="16"/>
      <c r="BL19" s="16"/>
    </row>
    <row r="20" spans="1:64" x14ac:dyDescent="0.25">
      <c r="A20" s="7" t="s">
        <v>566</v>
      </c>
      <c r="B20" s="7" t="s">
        <v>612</v>
      </c>
      <c r="C20" s="7" t="s">
        <v>613</v>
      </c>
      <c r="D20" s="2">
        <v>60.611764705882401</v>
      </c>
      <c r="E20" s="8" t="s">
        <v>76</v>
      </c>
      <c r="F20" s="8">
        <v>10</v>
      </c>
      <c r="G20" s="8" t="s">
        <v>63</v>
      </c>
      <c r="H20" s="8">
        <v>9</v>
      </c>
      <c r="I20" s="8">
        <v>0</v>
      </c>
      <c r="J20" s="8"/>
      <c r="K20" s="8"/>
      <c r="L20" s="8"/>
      <c r="M20" s="8"/>
      <c r="N20" s="1">
        <f t="shared" si="1"/>
        <v>23.883529411764716</v>
      </c>
      <c r="O20" s="1">
        <v>2.8940000000000001</v>
      </c>
      <c r="P20" s="1">
        <f t="shared" si="2"/>
        <v>78.94</v>
      </c>
      <c r="Q20" s="1"/>
      <c r="R20" s="1"/>
      <c r="S20" s="1">
        <f t="shared" si="3"/>
        <v>47.363999999999997</v>
      </c>
      <c r="T20" s="1">
        <v>77.5</v>
      </c>
      <c r="U20" s="1">
        <f t="shared" si="4"/>
        <v>7.75</v>
      </c>
      <c r="V20" s="1"/>
      <c r="W20" s="1"/>
      <c r="X20" s="1"/>
      <c r="Y20" s="1"/>
      <c r="Z20" s="8"/>
      <c r="AA20" s="8"/>
      <c r="AB20" s="8">
        <f t="shared" si="5"/>
        <v>0</v>
      </c>
      <c r="AC20" s="1"/>
      <c r="AD20" s="1"/>
      <c r="AE20" s="1"/>
      <c r="AF20" s="1"/>
      <c r="AG20" s="1">
        <f t="shared" si="0"/>
        <v>0</v>
      </c>
      <c r="AH20" s="1"/>
      <c r="AI20" s="1"/>
      <c r="AJ20" s="1"/>
      <c r="AK20" s="1"/>
      <c r="AL20" s="1"/>
      <c r="AM20" s="1" t="s">
        <v>301</v>
      </c>
      <c r="AN20" s="1">
        <v>0.05</v>
      </c>
      <c r="AO20" s="1">
        <f t="shared" si="6"/>
        <v>0.05</v>
      </c>
      <c r="AP20" s="1"/>
      <c r="AQ20" s="1"/>
      <c r="AR20" s="1"/>
      <c r="AS20" s="1"/>
      <c r="AT20" s="1"/>
      <c r="AU20" s="1"/>
      <c r="AV20" s="1"/>
      <c r="AW20" s="1">
        <f t="shared" si="7"/>
        <v>0</v>
      </c>
      <c r="AX20" s="1">
        <f t="shared" si="8"/>
        <v>78.997529411764717</v>
      </c>
      <c r="AY20" s="1">
        <f t="shared" si="9"/>
        <v>0.05</v>
      </c>
      <c r="AZ20" s="1">
        <f t="shared" si="10"/>
        <v>79.047529411764714</v>
      </c>
      <c r="BA20" s="1">
        <f t="shared" si="11"/>
        <v>59</v>
      </c>
      <c r="BB20" s="1">
        <f t="shared" si="12"/>
        <v>64</v>
      </c>
      <c r="BC20" s="16"/>
      <c r="BD20" s="16"/>
      <c r="BE20" s="16"/>
      <c r="BF20" s="16"/>
      <c r="BG20" s="16"/>
      <c r="BH20" s="16"/>
      <c r="BI20" s="16"/>
      <c r="BJ20" s="16"/>
      <c r="BK20" s="16"/>
      <c r="BL20" s="16"/>
    </row>
    <row r="21" spans="1:64" x14ac:dyDescent="0.25">
      <c r="A21" s="7" t="s">
        <v>566</v>
      </c>
      <c r="B21" s="7" t="s">
        <v>614</v>
      </c>
      <c r="C21" s="7" t="s">
        <v>615</v>
      </c>
      <c r="D21" s="2">
        <v>57.937142857142902</v>
      </c>
      <c r="E21" s="8" t="s">
        <v>76</v>
      </c>
      <c r="F21" s="8">
        <v>10</v>
      </c>
      <c r="G21" s="8" t="s">
        <v>76</v>
      </c>
      <c r="H21" s="8">
        <v>8</v>
      </c>
      <c r="I21" s="8">
        <v>0</v>
      </c>
      <c r="J21" s="8"/>
      <c r="K21" s="8"/>
      <c r="L21" s="8"/>
      <c r="M21" s="8"/>
      <c r="N21" s="1">
        <f t="shared" si="1"/>
        <v>22.781142857142871</v>
      </c>
      <c r="O21" s="1">
        <v>1.468</v>
      </c>
      <c r="P21" s="1">
        <f t="shared" si="2"/>
        <v>64.680000000000007</v>
      </c>
      <c r="Q21" s="1"/>
      <c r="R21" s="1"/>
      <c r="S21" s="1">
        <f t="shared" si="3"/>
        <v>38.808</v>
      </c>
      <c r="T21" s="1">
        <v>72</v>
      </c>
      <c r="U21" s="1">
        <f t="shared" si="4"/>
        <v>7.2</v>
      </c>
      <c r="V21" s="1"/>
      <c r="W21" s="1"/>
      <c r="X21" s="1"/>
      <c r="Y21" s="1"/>
      <c r="Z21" s="8"/>
      <c r="AA21" s="8"/>
      <c r="AB21" s="8">
        <f t="shared" si="5"/>
        <v>0</v>
      </c>
      <c r="AC21" s="1"/>
      <c r="AD21" s="1"/>
      <c r="AE21" s="1"/>
      <c r="AF21" s="1"/>
      <c r="AG21" s="1">
        <f t="shared" si="0"/>
        <v>0</v>
      </c>
      <c r="AH21" s="1"/>
      <c r="AI21" s="1"/>
      <c r="AJ21" s="1"/>
      <c r="AK21" s="1"/>
      <c r="AL21" s="1"/>
      <c r="AM21" s="1" t="s">
        <v>301</v>
      </c>
      <c r="AN21" s="1">
        <v>0.05</v>
      </c>
      <c r="AO21" s="1">
        <f t="shared" si="6"/>
        <v>0.05</v>
      </c>
      <c r="AP21" s="1"/>
      <c r="AQ21" s="1"/>
      <c r="AR21" s="1"/>
      <c r="AS21" s="1"/>
      <c r="AT21" s="1"/>
      <c r="AU21" s="1"/>
      <c r="AV21" s="1"/>
      <c r="AW21" s="1">
        <f t="shared" si="7"/>
        <v>0</v>
      </c>
      <c r="AX21" s="1">
        <f t="shared" si="8"/>
        <v>68.789142857142878</v>
      </c>
      <c r="AY21" s="1">
        <f t="shared" si="9"/>
        <v>0.05</v>
      </c>
      <c r="AZ21" s="1">
        <f t="shared" si="10"/>
        <v>68.839142857142875</v>
      </c>
      <c r="BA21" s="1">
        <f t="shared" si="11"/>
        <v>105</v>
      </c>
      <c r="BB21" s="1">
        <f t="shared" si="12"/>
        <v>107</v>
      </c>
      <c r="BC21" s="16"/>
      <c r="BD21" s="16"/>
      <c r="BE21" s="16"/>
      <c r="BF21" s="16"/>
      <c r="BG21" s="16"/>
      <c r="BH21" s="16"/>
      <c r="BI21" s="16"/>
      <c r="BJ21" s="16"/>
      <c r="BK21" s="16"/>
      <c r="BL21" s="16"/>
    </row>
    <row r="22" spans="1:64" x14ac:dyDescent="0.25">
      <c r="A22" s="7" t="s">
        <v>566</v>
      </c>
      <c r="B22" s="7" t="s">
        <v>616</v>
      </c>
      <c r="C22" s="7" t="s">
        <v>617</v>
      </c>
      <c r="D22" s="2">
        <v>60.314285714285703</v>
      </c>
      <c r="E22" s="8" t="s">
        <v>76</v>
      </c>
      <c r="F22" s="8">
        <v>10</v>
      </c>
      <c r="G22" s="8" t="s">
        <v>76</v>
      </c>
      <c r="H22" s="8">
        <v>8</v>
      </c>
      <c r="I22" s="8">
        <v>0</v>
      </c>
      <c r="J22" s="8"/>
      <c r="K22" s="8"/>
      <c r="L22" s="8"/>
      <c r="M22" s="8"/>
      <c r="N22" s="1">
        <f t="shared" si="1"/>
        <v>23.494285714285709</v>
      </c>
      <c r="O22" s="1">
        <v>2.4580000000000002</v>
      </c>
      <c r="P22" s="1">
        <f t="shared" si="2"/>
        <v>74.58</v>
      </c>
      <c r="Q22" s="1"/>
      <c r="R22" s="1"/>
      <c r="S22" s="1">
        <f t="shared" si="3"/>
        <v>44.747999999999998</v>
      </c>
      <c r="T22" s="1">
        <v>95</v>
      </c>
      <c r="U22" s="1">
        <f t="shared" si="4"/>
        <v>9.5</v>
      </c>
      <c r="V22" s="1"/>
      <c r="W22" s="1"/>
      <c r="X22" s="1"/>
      <c r="Y22" s="1"/>
      <c r="Z22" s="8"/>
      <c r="AA22" s="8"/>
      <c r="AB22" s="8">
        <f t="shared" si="5"/>
        <v>0</v>
      </c>
      <c r="AC22" s="1"/>
      <c r="AD22" s="1"/>
      <c r="AE22" s="1"/>
      <c r="AF22" s="1"/>
      <c r="AG22" s="1">
        <f t="shared" si="0"/>
        <v>0</v>
      </c>
      <c r="AH22" s="1"/>
      <c r="AI22" s="1"/>
      <c r="AJ22" s="1"/>
      <c r="AK22" s="1"/>
      <c r="AL22" s="1"/>
      <c r="AM22" s="1" t="s">
        <v>301</v>
      </c>
      <c r="AN22" s="1">
        <v>0.05</v>
      </c>
      <c r="AO22" s="1">
        <f t="shared" si="6"/>
        <v>0.05</v>
      </c>
      <c r="AP22" s="1"/>
      <c r="AQ22" s="1"/>
      <c r="AR22" s="1"/>
      <c r="AS22" s="1"/>
      <c r="AT22" s="1"/>
      <c r="AU22" s="1"/>
      <c r="AV22" s="1"/>
      <c r="AW22" s="1">
        <f t="shared" si="7"/>
        <v>0</v>
      </c>
      <c r="AX22" s="1">
        <f t="shared" si="8"/>
        <v>77.742285714285714</v>
      </c>
      <c r="AY22" s="1">
        <f t="shared" si="9"/>
        <v>0.05</v>
      </c>
      <c r="AZ22" s="1">
        <f t="shared" si="10"/>
        <v>77.792285714285711</v>
      </c>
      <c r="BA22" s="1">
        <f t="shared" si="11"/>
        <v>82</v>
      </c>
      <c r="BB22" s="1">
        <f t="shared" si="12"/>
        <v>79</v>
      </c>
      <c r="BC22" s="16"/>
      <c r="BD22" s="16"/>
      <c r="BE22" s="16"/>
      <c r="BF22" s="16"/>
      <c r="BG22" s="16"/>
      <c r="BH22" s="16"/>
      <c r="BI22" s="16"/>
      <c r="BJ22" s="16"/>
      <c r="BK22" s="16"/>
      <c r="BL22" s="16"/>
    </row>
    <row r="23" spans="1:64" x14ac:dyDescent="0.25">
      <c r="A23" s="7" t="s">
        <v>566</v>
      </c>
      <c r="B23" s="7" t="s">
        <v>618</v>
      </c>
      <c r="C23" s="7" t="s">
        <v>619</v>
      </c>
      <c r="D23" s="2">
        <v>60.961290029525301</v>
      </c>
      <c r="E23" s="8" t="s">
        <v>76</v>
      </c>
      <c r="F23" s="8">
        <v>10</v>
      </c>
      <c r="G23" s="8" t="s">
        <v>76</v>
      </c>
      <c r="H23" s="8">
        <v>8</v>
      </c>
      <c r="I23" s="8">
        <v>0</v>
      </c>
      <c r="J23" s="8"/>
      <c r="K23" s="8"/>
      <c r="L23" s="8"/>
      <c r="M23" s="8"/>
      <c r="N23" s="1">
        <f t="shared" si="1"/>
        <v>23.688387008857589</v>
      </c>
      <c r="O23" s="1">
        <v>1.954</v>
      </c>
      <c r="P23" s="1">
        <f t="shared" si="2"/>
        <v>69.539999999999992</v>
      </c>
      <c r="Q23" s="1"/>
      <c r="R23" s="1"/>
      <c r="S23" s="1">
        <f t="shared" si="3"/>
        <v>41.723999999999997</v>
      </c>
      <c r="T23" s="1">
        <v>75</v>
      </c>
      <c r="U23" s="1">
        <f t="shared" si="4"/>
        <v>7.5</v>
      </c>
      <c r="V23" s="1"/>
      <c r="W23" s="1"/>
      <c r="X23" s="1"/>
      <c r="Y23" s="1"/>
      <c r="Z23" s="8"/>
      <c r="AA23" s="8"/>
      <c r="AB23" s="8">
        <f t="shared" si="5"/>
        <v>0</v>
      </c>
      <c r="AC23" s="1"/>
      <c r="AD23" s="1"/>
      <c r="AE23" s="1"/>
      <c r="AF23" s="1"/>
      <c r="AG23" s="1">
        <f t="shared" si="0"/>
        <v>0</v>
      </c>
      <c r="AH23" s="1"/>
      <c r="AI23" s="1"/>
      <c r="AJ23" s="1"/>
      <c r="AK23" s="1"/>
      <c r="AL23" s="1"/>
      <c r="AM23" s="1" t="s">
        <v>301</v>
      </c>
      <c r="AN23" s="1">
        <v>0.05</v>
      </c>
      <c r="AO23" s="1">
        <f t="shared" si="6"/>
        <v>0.05</v>
      </c>
      <c r="AP23" s="1"/>
      <c r="AQ23" s="1"/>
      <c r="AR23" s="1"/>
      <c r="AS23" s="1"/>
      <c r="AT23" s="1"/>
      <c r="AU23" s="1"/>
      <c r="AV23" s="1"/>
      <c r="AW23" s="1">
        <f t="shared" si="7"/>
        <v>0</v>
      </c>
      <c r="AX23" s="1">
        <f t="shared" si="8"/>
        <v>72.912387008857593</v>
      </c>
      <c r="AY23" s="1">
        <f t="shared" si="9"/>
        <v>0.05</v>
      </c>
      <c r="AZ23" s="1">
        <f t="shared" si="10"/>
        <v>72.96238700885759</v>
      </c>
      <c r="BA23" s="1">
        <f t="shared" si="11"/>
        <v>101</v>
      </c>
      <c r="BB23" s="1">
        <f t="shared" si="12"/>
        <v>98</v>
      </c>
      <c r="BC23" s="16"/>
      <c r="BD23" s="16"/>
      <c r="BE23" s="16"/>
      <c r="BF23" s="16"/>
      <c r="BG23" s="16"/>
      <c r="BH23" s="16"/>
      <c r="BI23" s="16"/>
      <c r="BJ23" s="16"/>
      <c r="BK23" s="16"/>
      <c r="BL23" s="16"/>
    </row>
    <row r="24" spans="1:64" x14ac:dyDescent="0.25">
      <c r="A24" s="7" t="s">
        <v>566</v>
      </c>
      <c r="B24" s="7" t="s">
        <v>620</v>
      </c>
      <c r="C24" s="7" t="s">
        <v>621</v>
      </c>
      <c r="D24" s="2">
        <v>62.585714285714303</v>
      </c>
      <c r="E24" s="8" t="s">
        <v>76</v>
      </c>
      <c r="F24" s="8">
        <v>10</v>
      </c>
      <c r="G24" s="8" t="s">
        <v>63</v>
      </c>
      <c r="H24" s="8">
        <v>9</v>
      </c>
      <c r="I24" s="8">
        <v>0</v>
      </c>
      <c r="J24" s="8"/>
      <c r="K24" s="8"/>
      <c r="L24" s="8"/>
      <c r="M24" s="8"/>
      <c r="N24" s="1">
        <f t="shared" si="1"/>
        <v>24.47571428571429</v>
      </c>
      <c r="O24" s="1">
        <v>3.4420000000000002</v>
      </c>
      <c r="P24" s="1">
        <f t="shared" si="2"/>
        <v>84.42</v>
      </c>
      <c r="Q24" s="1"/>
      <c r="R24" s="1"/>
      <c r="S24" s="1">
        <f t="shared" si="3"/>
        <v>50.652000000000001</v>
      </c>
      <c r="T24" s="1">
        <v>76</v>
      </c>
      <c r="U24" s="1">
        <f t="shared" si="4"/>
        <v>7.6</v>
      </c>
      <c r="V24" s="1"/>
      <c r="W24" s="1"/>
      <c r="X24" s="1"/>
      <c r="Y24" s="1"/>
      <c r="Z24" s="8"/>
      <c r="AA24" s="8"/>
      <c r="AB24" s="8">
        <f t="shared" si="5"/>
        <v>0</v>
      </c>
      <c r="AC24" s="1"/>
      <c r="AD24" s="1"/>
      <c r="AE24" s="1"/>
      <c r="AF24" s="1"/>
      <c r="AG24" s="1">
        <f t="shared" si="0"/>
        <v>0</v>
      </c>
      <c r="AH24" s="1"/>
      <c r="AI24" s="1"/>
      <c r="AJ24" s="1"/>
      <c r="AK24" s="1"/>
      <c r="AL24" s="1"/>
      <c r="AM24" s="1" t="s">
        <v>301</v>
      </c>
      <c r="AN24" s="1">
        <v>0.05</v>
      </c>
      <c r="AO24" s="1">
        <f t="shared" si="6"/>
        <v>0.05</v>
      </c>
      <c r="AP24" s="1"/>
      <c r="AQ24" s="1"/>
      <c r="AR24" s="1"/>
      <c r="AS24" s="1"/>
      <c r="AT24" s="1"/>
      <c r="AU24" s="1"/>
      <c r="AV24" s="1"/>
      <c r="AW24" s="1">
        <f t="shared" si="7"/>
        <v>0</v>
      </c>
      <c r="AX24" s="1">
        <f t="shared" si="8"/>
        <v>82.727714285714285</v>
      </c>
      <c r="AY24" s="1">
        <f t="shared" si="9"/>
        <v>0.05</v>
      </c>
      <c r="AZ24" s="1">
        <f t="shared" si="10"/>
        <v>82.777714285714282</v>
      </c>
      <c r="BA24" s="1">
        <f t="shared" si="11"/>
        <v>35</v>
      </c>
      <c r="BB24" s="1">
        <f t="shared" si="12"/>
        <v>46</v>
      </c>
      <c r="BC24" s="16"/>
      <c r="BD24" s="16"/>
      <c r="BE24" s="16"/>
      <c r="BF24" s="16"/>
      <c r="BG24" s="16"/>
      <c r="BH24" s="16"/>
      <c r="BI24" s="16"/>
      <c r="BJ24" s="16"/>
      <c r="BK24" s="16"/>
      <c r="BL24" s="16"/>
    </row>
    <row r="25" spans="1:64" x14ac:dyDescent="0.25">
      <c r="A25" s="7" t="s">
        <v>566</v>
      </c>
      <c r="B25" s="7" t="s">
        <v>622</v>
      </c>
      <c r="C25" s="7" t="s">
        <v>623</v>
      </c>
      <c r="D25" s="2">
        <v>62.8857142857143</v>
      </c>
      <c r="E25" s="8" t="s">
        <v>76</v>
      </c>
      <c r="F25" s="8">
        <v>10</v>
      </c>
      <c r="G25" s="8" t="s">
        <v>63</v>
      </c>
      <c r="H25" s="8">
        <v>9</v>
      </c>
      <c r="I25" s="8">
        <v>0</v>
      </c>
      <c r="J25" s="8"/>
      <c r="K25" s="8"/>
      <c r="L25" s="8"/>
      <c r="M25" s="8"/>
      <c r="N25" s="1">
        <f t="shared" si="1"/>
        <v>24.565714285714289</v>
      </c>
      <c r="O25" s="1">
        <v>4.5389999999999997</v>
      </c>
      <c r="P25" s="1">
        <f t="shared" si="2"/>
        <v>95.39</v>
      </c>
      <c r="Q25" s="1" t="s">
        <v>93</v>
      </c>
      <c r="R25" s="1">
        <v>0.3</v>
      </c>
      <c r="S25" s="1">
        <f t="shared" si="3"/>
        <v>57.413999999999994</v>
      </c>
      <c r="T25" s="1">
        <v>65</v>
      </c>
      <c r="U25" s="1">
        <f t="shared" si="4"/>
        <v>6.5</v>
      </c>
      <c r="V25" s="1"/>
      <c r="W25" s="1"/>
      <c r="X25" s="1"/>
      <c r="Y25" s="1"/>
      <c r="Z25" s="8"/>
      <c r="AA25" s="8"/>
      <c r="AB25" s="8">
        <f t="shared" si="5"/>
        <v>0</v>
      </c>
      <c r="AC25" s="1"/>
      <c r="AD25" s="1"/>
      <c r="AE25" s="1"/>
      <c r="AF25" s="1"/>
      <c r="AG25" s="1">
        <f t="shared" si="0"/>
        <v>0</v>
      </c>
      <c r="AH25" s="1"/>
      <c r="AI25" s="1"/>
      <c r="AJ25" s="1"/>
      <c r="AK25" s="1" t="s">
        <v>175</v>
      </c>
      <c r="AL25" s="1">
        <v>0.2</v>
      </c>
      <c r="AM25" s="1" t="s">
        <v>301</v>
      </c>
      <c r="AN25" s="1">
        <v>0.05</v>
      </c>
      <c r="AO25" s="1">
        <f t="shared" si="6"/>
        <v>0.25</v>
      </c>
      <c r="AP25" s="1"/>
      <c r="AQ25" s="1"/>
      <c r="AR25" s="1"/>
      <c r="AS25" s="1"/>
      <c r="AT25" s="1"/>
      <c r="AU25" s="1"/>
      <c r="AV25" s="1"/>
      <c r="AW25" s="1">
        <f t="shared" si="7"/>
        <v>0</v>
      </c>
      <c r="AX25" s="1">
        <f t="shared" si="8"/>
        <v>88.47971428571428</v>
      </c>
      <c r="AY25" s="1">
        <f t="shared" si="9"/>
        <v>0.25</v>
      </c>
      <c r="AZ25" s="1">
        <f t="shared" si="10"/>
        <v>88.72971428571428</v>
      </c>
      <c r="BA25" s="1">
        <f t="shared" si="11"/>
        <v>2</v>
      </c>
      <c r="BB25" s="1">
        <f t="shared" si="12"/>
        <v>21</v>
      </c>
      <c r="BC25" s="16"/>
      <c r="BD25" s="16"/>
      <c r="BE25" s="16"/>
      <c r="BF25" s="16"/>
      <c r="BG25" s="16"/>
      <c r="BH25" s="16"/>
      <c r="BI25" s="16"/>
      <c r="BJ25" s="16"/>
      <c r="BK25" s="16"/>
      <c r="BL25" s="16"/>
    </row>
    <row r="26" spans="1:64" x14ac:dyDescent="0.25">
      <c r="A26" s="7" t="s">
        <v>566</v>
      </c>
      <c r="B26" s="7" t="s">
        <v>624</v>
      </c>
      <c r="C26" s="7" t="s">
        <v>625</v>
      </c>
      <c r="D26" s="2">
        <v>62.16</v>
      </c>
      <c r="E26" s="8" t="s">
        <v>76</v>
      </c>
      <c r="F26" s="8">
        <v>10</v>
      </c>
      <c r="G26" s="8" t="s">
        <v>63</v>
      </c>
      <c r="H26" s="8">
        <v>9</v>
      </c>
      <c r="I26" s="8">
        <v>7.5</v>
      </c>
      <c r="J26" s="8" t="s">
        <v>295</v>
      </c>
      <c r="K26" s="8">
        <v>1</v>
      </c>
      <c r="L26" s="8"/>
      <c r="M26" s="8"/>
      <c r="N26" s="1">
        <f t="shared" si="1"/>
        <v>26.898</v>
      </c>
      <c r="O26" s="1">
        <v>4.3230000000000004</v>
      </c>
      <c r="P26" s="1">
        <f t="shared" si="2"/>
        <v>93.23</v>
      </c>
      <c r="Q26" s="1" t="s">
        <v>626</v>
      </c>
      <c r="R26" s="1">
        <v>0.8</v>
      </c>
      <c r="S26" s="1">
        <f t="shared" si="3"/>
        <v>56.417999999999999</v>
      </c>
      <c r="T26" s="1">
        <v>97</v>
      </c>
      <c r="U26" s="1">
        <f t="shared" si="4"/>
        <v>9.6999999999999993</v>
      </c>
      <c r="V26" s="1" t="s">
        <v>627</v>
      </c>
      <c r="W26" s="1">
        <v>5</v>
      </c>
      <c r="X26" s="1"/>
      <c r="Y26" s="1"/>
      <c r="Z26" s="8"/>
      <c r="AA26" s="8"/>
      <c r="AB26" s="8">
        <f t="shared" si="5"/>
        <v>5</v>
      </c>
      <c r="AC26" s="1"/>
      <c r="AD26" s="1"/>
      <c r="AE26" s="1" t="s">
        <v>152</v>
      </c>
      <c r="AF26" s="1">
        <v>0.25</v>
      </c>
      <c r="AG26" s="1">
        <f t="shared" si="0"/>
        <v>0.25</v>
      </c>
      <c r="AH26" s="1" t="s">
        <v>628</v>
      </c>
      <c r="AI26" s="1" t="s">
        <v>629</v>
      </c>
      <c r="AJ26" s="1">
        <v>2.35</v>
      </c>
      <c r="AK26" s="1" t="s">
        <v>338</v>
      </c>
      <c r="AL26" s="1">
        <v>0.4</v>
      </c>
      <c r="AM26" s="1" t="s">
        <v>301</v>
      </c>
      <c r="AN26" s="1">
        <v>0.05</v>
      </c>
      <c r="AO26" s="1">
        <f t="shared" si="6"/>
        <v>2.8</v>
      </c>
      <c r="AP26" s="1"/>
      <c r="AQ26" s="1"/>
      <c r="AR26" s="1"/>
      <c r="AS26" s="1"/>
      <c r="AT26" s="1"/>
      <c r="AU26" s="1" t="s">
        <v>630</v>
      </c>
      <c r="AV26" s="1">
        <v>3.1</v>
      </c>
      <c r="AW26" s="1">
        <f t="shared" si="7"/>
        <v>3.1</v>
      </c>
      <c r="AX26" s="1">
        <f t="shared" si="8"/>
        <v>93.016000000000005</v>
      </c>
      <c r="AY26" s="1">
        <f t="shared" si="9"/>
        <v>11.15</v>
      </c>
      <c r="AZ26" s="1">
        <f t="shared" si="10"/>
        <v>104.16600000000001</v>
      </c>
      <c r="BA26" s="1">
        <f t="shared" si="11"/>
        <v>4</v>
      </c>
      <c r="BB26" s="1">
        <f t="shared" si="12"/>
        <v>1</v>
      </c>
      <c r="BC26" s="16"/>
      <c r="BD26" s="16"/>
      <c r="BE26" s="16"/>
      <c r="BF26" s="16"/>
      <c r="BG26" s="16"/>
      <c r="BH26" s="16"/>
      <c r="BI26" s="16"/>
      <c r="BJ26" s="16"/>
      <c r="BK26" s="16"/>
      <c r="BL26" s="16"/>
    </row>
    <row r="27" spans="1:64" x14ac:dyDescent="0.25">
      <c r="A27" s="7" t="s">
        <v>566</v>
      </c>
      <c r="B27" s="7" t="s">
        <v>631</v>
      </c>
      <c r="C27" s="7" t="s">
        <v>632</v>
      </c>
      <c r="D27" s="2">
        <v>59.725714285714297</v>
      </c>
      <c r="E27" s="8" t="s">
        <v>76</v>
      </c>
      <c r="F27" s="8">
        <v>10</v>
      </c>
      <c r="G27" s="8" t="s">
        <v>63</v>
      </c>
      <c r="H27" s="8">
        <v>9</v>
      </c>
      <c r="I27" s="8">
        <v>0</v>
      </c>
      <c r="J27" s="8"/>
      <c r="K27" s="8"/>
      <c r="L27" s="8"/>
      <c r="M27" s="8"/>
      <c r="N27" s="1">
        <f t="shared" si="1"/>
        <v>23.617714285714289</v>
      </c>
      <c r="O27" s="1">
        <v>1.0880000000000001</v>
      </c>
      <c r="P27" s="1">
        <f t="shared" si="2"/>
        <v>60.88</v>
      </c>
      <c r="Q27" s="1"/>
      <c r="R27" s="1"/>
      <c r="S27" s="1">
        <f t="shared" si="3"/>
        <v>36.527999999999999</v>
      </c>
      <c r="T27" s="1">
        <v>0</v>
      </c>
      <c r="U27" s="1">
        <f t="shared" si="4"/>
        <v>0</v>
      </c>
      <c r="V27" s="1"/>
      <c r="W27" s="1"/>
      <c r="X27" s="1"/>
      <c r="Y27" s="1"/>
      <c r="Z27" s="8"/>
      <c r="AA27" s="8"/>
      <c r="AB27" s="8">
        <f t="shared" si="5"/>
        <v>0</v>
      </c>
      <c r="AC27" s="1"/>
      <c r="AD27" s="1"/>
      <c r="AE27" s="1"/>
      <c r="AF27" s="1"/>
      <c r="AG27" s="1">
        <f t="shared" si="0"/>
        <v>0</v>
      </c>
      <c r="AH27" s="1"/>
      <c r="AI27" s="1"/>
      <c r="AJ27" s="1"/>
      <c r="AK27" s="1"/>
      <c r="AL27" s="1"/>
      <c r="AM27" s="1" t="s">
        <v>301</v>
      </c>
      <c r="AN27" s="1">
        <v>0.05</v>
      </c>
      <c r="AO27" s="1">
        <f t="shared" si="6"/>
        <v>0.05</v>
      </c>
      <c r="AP27" s="1"/>
      <c r="AQ27" s="1"/>
      <c r="AR27" s="1"/>
      <c r="AS27" s="1"/>
      <c r="AT27" s="1"/>
      <c r="AU27" s="1"/>
      <c r="AV27" s="1"/>
      <c r="AW27" s="1">
        <f t="shared" si="7"/>
        <v>0</v>
      </c>
      <c r="AX27" s="1">
        <f t="shared" si="8"/>
        <v>60.145714285714291</v>
      </c>
      <c r="AY27" s="1">
        <f t="shared" si="9"/>
        <v>0.05</v>
      </c>
      <c r="AZ27" s="1">
        <f t="shared" si="10"/>
        <v>60.195714285714288</v>
      </c>
      <c r="BA27" s="1">
        <f t="shared" si="11"/>
        <v>110</v>
      </c>
      <c r="BB27" s="1">
        <f t="shared" si="12"/>
        <v>109</v>
      </c>
      <c r="BC27" s="16"/>
      <c r="BD27" s="16"/>
      <c r="BE27" s="16"/>
      <c r="BF27" s="16"/>
      <c r="BG27" s="16"/>
      <c r="BH27" s="16"/>
      <c r="BI27" s="16"/>
      <c r="BJ27" s="16"/>
      <c r="BK27" s="16"/>
      <c r="BL27" s="16"/>
    </row>
    <row r="28" spans="1:64" x14ac:dyDescent="0.25">
      <c r="A28" s="7" t="s">
        <v>566</v>
      </c>
      <c r="B28" s="7" t="s">
        <v>633</v>
      </c>
      <c r="C28" s="7" t="s">
        <v>634</v>
      </c>
      <c r="D28" s="2">
        <v>61.191428571428602</v>
      </c>
      <c r="E28" s="8" t="s">
        <v>76</v>
      </c>
      <c r="F28" s="8">
        <v>10</v>
      </c>
      <c r="G28" s="8" t="s">
        <v>76</v>
      </c>
      <c r="H28" s="8">
        <v>8</v>
      </c>
      <c r="I28" s="8">
        <v>0</v>
      </c>
      <c r="J28" s="8"/>
      <c r="K28" s="8"/>
      <c r="L28" s="8"/>
      <c r="M28" s="8"/>
      <c r="N28" s="1">
        <f t="shared" si="1"/>
        <v>23.75742857142858</v>
      </c>
      <c r="O28" s="1">
        <v>0.78900000000000003</v>
      </c>
      <c r="P28" s="1">
        <f t="shared" si="2"/>
        <v>57.89</v>
      </c>
      <c r="Q28" s="1"/>
      <c r="R28" s="1"/>
      <c r="S28" s="1">
        <f t="shared" si="3"/>
        <v>34.734000000000002</v>
      </c>
      <c r="T28" s="1">
        <v>0</v>
      </c>
      <c r="U28" s="1">
        <f t="shared" si="4"/>
        <v>0</v>
      </c>
      <c r="V28" s="1"/>
      <c r="W28" s="1"/>
      <c r="X28" s="1"/>
      <c r="Y28" s="1"/>
      <c r="Z28" s="8"/>
      <c r="AA28" s="8"/>
      <c r="AB28" s="8">
        <f t="shared" si="5"/>
        <v>0</v>
      </c>
      <c r="AC28" s="1"/>
      <c r="AD28" s="1"/>
      <c r="AE28" s="1"/>
      <c r="AF28" s="1"/>
      <c r="AG28" s="1">
        <f t="shared" si="0"/>
        <v>0</v>
      </c>
      <c r="AH28" s="1"/>
      <c r="AI28" s="1"/>
      <c r="AJ28" s="1"/>
      <c r="AK28" s="1"/>
      <c r="AL28" s="1"/>
      <c r="AM28" s="1" t="s">
        <v>301</v>
      </c>
      <c r="AN28" s="1">
        <v>0.05</v>
      </c>
      <c r="AO28" s="1">
        <f t="shared" si="6"/>
        <v>0.05</v>
      </c>
      <c r="AP28" s="1"/>
      <c r="AQ28" s="1"/>
      <c r="AR28" s="1"/>
      <c r="AS28" s="1"/>
      <c r="AT28" s="1"/>
      <c r="AU28" s="1"/>
      <c r="AV28" s="1"/>
      <c r="AW28" s="1">
        <f t="shared" si="7"/>
        <v>0</v>
      </c>
      <c r="AX28" s="1">
        <f t="shared" si="8"/>
        <v>58.491428571428585</v>
      </c>
      <c r="AY28" s="1">
        <f t="shared" si="9"/>
        <v>0.05</v>
      </c>
      <c r="AZ28" s="1">
        <f t="shared" si="10"/>
        <v>58.541428571428582</v>
      </c>
      <c r="BA28" s="1">
        <f t="shared" si="11"/>
        <v>111</v>
      </c>
      <c r="BB28" s="1">
        <f t="shared" si="12"/>
        <v>110</v>
      </c>
      <c r="BC28" s="16"/>
      <c r="BD28" s="16"/>
      <c r="BE28" s="16"/>
      <c r="BF28" s="16"/>
      <c r="BG28" s="16"/>
      <c r="BH28" s="16"/>
      <c r="BI28" s="16"/>
      <c r="BJ28" s="16"/>
      <c r="BK28" s="16"/>
      <c r="BL28" s="16"/>
    </row>
    <row r="29" spans="1:64" x14ac:dyDescent="0.25">
      <c r="A29" s="7" t="s">
        <v>566</v>
      </c>
      <c r="B29" s="7" t="s">
        <v>635</v>
      </c>
      <c r="C29" s="7" t="s">
        <v>636</v>
      </c>
      <c r="D29" s="2">
        <v>62.725714285714297</v>
      </c>
      <c r="E29" s="8" t="s">
        <v>76</v>
      </c>
      <c r="F29" s="8">
        <v>10</v>
      </c>
      <c r="G29" s="8" t="s">
        <v>63</v>
      </c>
      <c r="H29" s="8">
        <v>9</v>
      </c>
      <c r="I29" s="8">
        <v>0</v>
      </c>
      <c r="J29" s="8"/>
      <c r="K29" s="8"/>
      <c r="L29" s="8"/>
      <c r="M29" s="8"/>
      <c r="N29" s="1">
        <f t="shared" si="1"/>
        <v>24.517714285714291</v>
      </c>
      <c r="O29" s="1">
        <v>0.32500000000000001</v>
      </c>
      <c r="P29" s="1">
        <f t="shared" si="2"/>
        <v>53.25</v>
      </c>
      <c r="Q29" s="1"/>
      <c r="R29" s="1"/>
      <c r="S29" s="1">
        <f t="shared" si="3"/>
        <v>31.95</v>
      </c>
      <c r="T29" s="1">
        <v>0</v>
      </c>
      <c r="U29" s="1">
        <f t="shared" si="4"/>
        <v>0</v>
      </c>
      <c r="V29" s="1"/>
      <c r="W29" s="1"/>
      <c r="X29" s="1"/>
      <c r="Y29" s="1"/>
      <c r="Z29" s="8"/>
      <c r="AA29" s="8"/>
      <c r="AB29" s="8">
        <f t="shared" si="5"/>
        <v>0</v>
      </c>
      <c r="AC29" s="1"/>
      <c r="AD29" s="1"/>
      <c r="AE29" s="1"/>
      <c r="AF29" s="1"/>
      <c r="AG29" s="1">
        <f t="shared" si="0"/>
        <v>0</v>
      </c>
      <c r="AH29" s="1"/>
      <c r="AI29" s="1"/>
      <c r="AJ29" s="1"/>
      <c r="AK29" s="1"/>
      <c r="AL29" s="1"/>
      <c r="AM29" s="1" t="s">
        <v>301</v>
      </c>
      <c r="AN29" s="1">
        <v>0.05</v>
      </c>
      <c r="AO29" s="1">
        <f t="shared" si="6"/>
        <v>0.05</v>
      </c>
      <c r="AP29" s="1"/>
      <c r="AQ29" s="1"/>
      <c r="AR29" s="1"/>
      <c r="AS29" s="1"/>
      <c r="AT29" s="1"/>
      <c r="AU29" s="1"/>
      <c r="AV29" s="1"/>
      <c r="AW29" s="1">
        <f t="shared" si="7"/>
        <v>0</v>
      </c>
      <c r="AX29" s="1">
        <f t="shared" si="8"/>
        <v>56.467714285714294</v>
      </c>
      <c r="AY29" s="1">
        <f t="shared" si="9"/>
        <v>0.05</v>
      </c>
      <c r="AZ29" s="1">
        <f t="shared" si="10"/>
        <v>56.517714285714291</v>
      </c>
      <c r="BA29" s="1">
        <f t="shared" si="11"/>
        <v>112</v>
      </c>
      <c r="BB29" s="1">
        <f t="shared" si="12"/>
        <v>112</v>
      </c>
      <c r="BC29" s="16"/>
      <c r="BD29" s="16"/>
      <c r="BE29" s="16"/>
      <c r="BF29" s="16"/>
      <c r="BG29" s="16"/>
      <c r="BH29" s="16"/>
      <c r="BI29" s="16"/>
      <c r="BJ29" s="16"/>
      <c r="BK29" s="16"/>
      <c r="BL29" s="16"/>
    </row>
    <row r="30" spans="1:64" x14ac:dyDescent="0.25">
      <c r="A30" s="7" t="s">
        <v>566</v>
      </c>
      <c r="B30" s="7" t="s">
        <v>637</v>
      </c>
      <c r="C30" s="7" t="s">
        <v>638</v>
      </c>
      <c r="D30" s="2">
        <v>62.654285714285699</v>
      </c>
      <c r="E30" s="8" t="s">
        <v>76</v>
      </c>
      <c r="F30" s="8">
        <v>10</v>
      </c>
      <c r="G30" s="8" t="s">
        <v>63</v>
      </c>
      <c r="H30" s="8">
        <v>9</v>
      </c>
      <c r="I30" s="8">
        <v>1.65</v>
      </c>
      <c r="J30" s="8"/>
      <c r="K30" s="8"/>
      <c r="L30" s="8"/>
      <c r="M30" s="8"/>
      <c r="N30" s="1">
        <f t="shared" si="1"/>
        <v>24.991285714285709</v>
      </c>
      <c r="O30" s="1">
        <v>3.72</v>
      </c>
      <c r="P30" s="1">
        <f t="shared" si="2"/>
        <v>87.2</v>
      </c>
      <c r="Q30" s="1" t="s">
        <v>574</v>
      </c>
      <c r="R30" s="1">
        <v>0</v>
      </c>
      <c r="S30" s="1">
        <f t="shared" si="3"/>
        <v>52.32</v>
      </c>
      <c r="T30" s="1">
        <v>83</v>
      </c>
      <c r="U30" s="1">
        <f t="shared" si="4"/>
        <v>8.3000000000000007</v>
      </c>
      <c r="V30" s="1" t="s">
        <v>639</v>
      </c>
      <c r="W30" s="1">
        <v>2</v>
      </c>
      <c r="X30" s="1"/>
      <c r="Y30" s="1"/>
      <c r="Z30" s="8"/>
      <c r="AA30" s="8"/>
      <c r="AB30" s="8">
        <f t="shared" si="5"/>
        <v>2</v>
      </c>
      <c r="AC30" s="1"/>
      <c r="AD30" s="1"/>
      <c r="AE30" s="1"/>
      <c r="AF30" s="1"/>
      <c r="AG30" s="1">
        <f t="shared" si="0"/>
        <v>0</v>
      </c>
      <c r="AH30" s="1"/>
      <c r="AI30" s="1"/>
      <c r="AJ30" s="1"/>
      <c r="AK30" s="1"/>
      <c r="AL30" s="1"/>
      <c r="AM30" s="1" t="s">
        <v>301</v>
      </c>
      <c r="AN30" s="1">
        <v>0.05</v>
      </c>
      <c r="AO30" s="1">
        <f t="shared" si="6"/>
        <v>0.05</v>
      </c>
      <c r="AP30" s="1"/>
      <c r="AQ30" s="1"/>
      <c r="AR30" s="1"/>
      <c r="AS30" s="1"/>
      <c r="AT30" s="1"/>
      <c r="AU30" s="1"/>
      <c r="AV30" s="1"/>
      <c r="AW30" s="1">
        <f t="shared" si="7"/>
        <v>0</v>
      </c>
      <c r="AX30" s="1">
        <f t="shared" si="8"/>
        <v>85.6112857142857</v>
      </c>
      <c r="AY30" s="1">
        <f t="shared" si="9"/>
        <v>2.0499999999999998</v>
      </c>
      <c r="AZ30" s="1">
        <f t="shared" si="10"/>
        <v>87.661285714285697</v>
      </c>
      <c r="BA30" s="1">
        <f t="shared" si="11"/>
        <v>25</v>
      </c>
      <c r="BB30" s="1">
        <f t="shared" si="12"/>
        <v>27</v>
      </c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64" x14ac:dyDescent="0.25">
      <c r="A31" s="7" t="s">
        <v>566</v>
      </c>
      <c r="B31" s="7" t="s">
        <v>640</v>
      </c>
      <c r="C31" s="7" t="s">
        <v>641</v>
      </c>
      <c r="D31" s="2">
        <v>61.882857142857098</v>
      </c>
      <c r="E31" s="8" t="s">
        <v>76</v>
      </c>
      <c r="F31" s="8">
        <v>10</v>
      </c>
      <c r="G31" s="8" t="s">
        <v>63</v>
      </c>
      <c r="H31" s="8">
        <v>9</v>
      </c>
      <c r="I31" s="8">
        <v>2.0249999999999999</v>
      </c>
      <c r="J31" s="8"/>
      <c r="K31" s="8"/>
      <c r="L31" s="8"/>
      <c r="M31" s="8"/>
      <c r="N31" s="1">
        <f t="shared" si="1"/>
        <v>24.87235714285713</v>
      </c>
      <c r="O31" s="1">
        <v>3.6989999999999998</v>
      </c>
      <c r="P31" s="1">
        <f t="shared" si="2"/>
        <v>86.99</v>
      </c>
      <c r="Q31" s="1"/>
      <c r="R31" s="1"/>
      <c r="S31" s="1">
        <f t="shared" si="3"/>
        <v>52.193999999999996</v>
      </c>
      <c r="T31" s="1">
        <v>76.5</v>
      </c>
      <c r="U31" s="1">
        <f t="shared" si="4"/>
        <v>7.65</v>
      </c>
      <c r="V31" s="1"/>
      <c r="W31" s="1"/>
      <c r="X31" s="1"/>
      <c r="Y31" s="1"/>
      <c r="Z31" s="8"/>
      <c r="AA31" s="8"/>
      <c r="AB31" s="8">
        <f t="shared" si="5"/>
        <v>0</v>
      </c>
      <c r="AC31" s="1" t="s">
        <v>79</v>
      </c>
      <c r="AD31" s="1">
        <v>0.15</v>
      </c>
      <c r="AE31" s="1"/>
      <c r="AF31" s="1"/>
      <c r="AG31" s="1">
        <f t="shared" si="0"/>
        <v>0.15</v>
      </c>
      <c r="AH31" s="1" t="s">
        <v>642</v>
      </c>
      <c r="AI31" s="1" t="s">
        <v>643</v>
      </c>
      <c r="AJ31" s="1">
        <v>1.45</v>
      </c>
      <c r="AK31" s="1"/>
      <c r="AL31" s="1"/>
      <c r="AM31" s="1" t="s">
        <v>301</v>
      </c>
      <c r="AN31" s="1">
        <v>0.05</v>
      </c>
      <c r="AO31" s="1">
        <f t="shared" si="6"/>
        <v>1.5</v>
      </c>
      <c r="AP31" s="1"/>
      <c r="AQ31" s="1"/>
      <c r="AR31" s="1"/>
      <c r="AS31" s="1"/>
      <c r="AT31" s="1"/>
      <c r="AU31" s="1"/>
      <c r="AV31" s="1"/>
      <c r="AW31" s="1">
        <f t="shared" si="7"/>
        <v>0</v>
      </c>
      <c r="AX31" s="1">
        <f t="shared" si="8"/>
        <v>84.716357142857134</v>
      </c>
      <c r="AY31" s="1">
        <f t="shared" si="9"/>
        <v>1.65</v>
      </c>
      <c r="AZ31" s="1">
        <f t="shared" si="10"/>
        <v>86.36635714285714</v>
      </c>
      <c r="BA31" s="1">
        <f t="shared" si="11"/>
        <v>26</v>
      </c>
      <c r="BB31" s="1">
        <f t="shared" si="12"/>
        <v>32</v>
      </c>
      <c r="BC31" s="16"/>
      <c r="BD31" s="16"/>
      <c r="BE31" s="16"/>
      <c r="BF31" s="16"/>
      <c r="BG31" s="16"/>
      <c r="BH31" s="16"/>
      <c r="BI31" s="16"/>
      <c r="BJ31" s="16"/>
      <c r="BK31" s="16"/>
      <c r="BL31" s="16"/>
    </row>
    <row r="32" spans="1:64" x14ac:dyDescent="0.25">
      <c r="A32" s="7" t="s">
        <v>566</v>
      </c>
      <c r="B32" s="7" t="s">
        <v>644</v>
      </c>
      <c r="C32" s="7" t="s">
        <v>645</v>
      </c>
      <c r="D32" s="2">
        <v>61.56</v>
      </c>
      <c r="E32" s="8" t="s">
        <v>76</v>
      </c>
      <c r="F32" s="8">
        <v>10</v>
      </c>
      <c r="G32" s="8" t="s">
        <v>63</v>
      </c>
      <c r="H32" s="8">
        <v>9</v>
      </c>
      <c r="I32" s="8">
        <v>0</v>
      </c>
      <c r="J32" s="8"/>
      <c r="K32" s="8"/>
      <c r="L32" s="8"/>
      <c r="M32" s="8"/>
      <c r="N32" s="1">
        <f t="shared" si="1"/>
        <v>24.167999999999999</v>
      </c>
      <c r="O32" s="1">
        <v>1.68</v>
      </c>
      <c r="P32" s="1">
        <f t="shared" si="2"/>
        <v>66.8</v>
      </c>
      <c r="Q32" s="1"/>
      <c r="R32" s="1"/>
      <c r="S32" s="1">
        <f t="shared" si="3"/>
        <v>40.08</v>
      </c>
      <c r="T32" s="1">
        <v>75</v>
      </c>
      <c r="U32" s="1">
        <f t="shared" si="4"/>
        <v>7.5</v>
      </c>
      <c r="V32" s="1"/>
      <c r="W32" s="1"/>
      <c r="X32" s="1"/>
      <c r="Y32" s="1"/>
      <c r="Z32" s="8"/>
      <c r="AA32" s="8"/>
      <c r="AB32" s="8">
        <f t="shared" si="5"/>
        <v>0</v>
      </c>
      <c r="AC32" s="1"/>
      <c r="AD32" s="1"/>
      <c r="AE32" s="1"/>
      <c r="AF32" s="1"/>
      <c r="AG32" s="1">
        <f t="shared" si="0"/>
        <v>0</v>
      </c>
      <c r="AH32" s="1"/>
      <c r="AI32" s="1"/>
      <c r="AJ32" s="1"/>
      <c r="AK32" s="1"/>
      <c r="AL32" s="1"/>
      <c r="AM32" s="1" t="s">
        <v>301</v>
      </c>
      <c r="AN32" s="1">
        <v>0.05</v>
      </c>
      <c r="AO32" s="1">
        <f t="shared" si="6"/>
        <v>0.05</v>
      </c>
      <c r="AP32" s="1"/>
      <c r="AQ32" s="1"/>
      <c r="AR32" s="1"/>
      <c r="AS32" s="1"/>
      <c r="AT32" s="1"/>
      <c r="AU32" s="1"/>
      <c r="AV32" s="1"/>
      <c r="AW32" s="1">
        <f t="shared" si="7"/>
        <v>0</v>
      </c>
      <c r="AX32" s="1">
        <f t="shared" si="8"/>
        <v>71.74799999999999</v>
      </c>
      <c r="AY32" s="1">
        <f t="shared" si="9"/>
        <v>0.05</v>
      </c>
      <c r="AZ32" s="1">
        <f t="shared" si="10"/>
        <v>71.797999999999988</v>
      </c>
      <c r="BA32" s="1">
        <f t="shared" si="11"/>
        <v>104</v>
      </c>
      <c r="BB32" s="1">
        <f t="shared" si="12"/>
        <v>100</v>
      </c>
      <c r="BC32" s="16"/>
      <c r="BD32" s="16"/>
      <c r="BE32" s="16"/>
      <c r="BF32" s="16"/>
      <c r="BG32" s="16"/>
      <c r="BH32" s="16"/>
      <c r="BI32" s="16"/>
      <c r="BJ32" s="16"/>
      <c r="BK32" s="16"/>
      <c r="BL32" s="16"/>
    </row>
    <row r="33" spans="1:64" x14ac:dyDescent="0.25">
      <c r="A33" s="7" t="s">
        <v>566</v>
      </c>
      <c r="B33" s="7" t="s">
        <v>646</v>
      </c>
      <c r="C33" s="7" t="s">
        <v>647</v>
      </c>
      <c r="D33" s="2">
        <v>62.505714285714298</v>
      </c>
      <c r="E33" s="8" t="s">
        <v>76</v>
      </c>
      <c r="F33" s="8">
        <v>10</v>
      </c>
      <c r="G33" s="8" t="s">
        <v>63</v>
      </c>
      <c r="H33" s="8">
        <v>9</v>
      </c>
      <c r="I33" s="8">
        <v>2.1</v>
      </c>
      <c r="J33" s="8"/>
      <c r="K33" s="8"/>
      <c r="L33" s="8"/>
      <c r="M33" s="8"/>
      <c r="N33" s="1">
        <f t="shared" si="1"/>
        <v>25.081714285714288</v>
      </c>
      <c r="O33" s="1">
        <v>3.8929999999999998</v>
      </c>
      <c r="P33" s="1">
        <f t="shared" si="2"/>
        <v>88.93</v>
      </c>
      <c r="Q33" s="1" t="s">
        <v>626</v>
      </c>
      <c r="R33" s="1">
        <v>0.8</v>
      </c>
      <c r="S33" s="1">
        <f t="shared" si="3"/>
        <v>53.838000000000001</v>
      </c>
      <c r="T33" s="1">
        <v>86.5</v>
      </c>
      <c r="U33" s="1">
        <f t="shared" si="4"/>
        <v>8.65</v>
      </c>
      <c r="V33" s="1"/>
      <c r="W33" s="1"/>
      <c r="X33" s="1"/>
      <c r="Y33" s="1"/>
      <c r="Z33" s="8"/>
      <c r="AA33" s="8"/>
      <c r="AB33" s="8">
        <f t="shared" si="5"/>
        <v>0</v>
      </c>
      <c r="AC33" s="1" t="s">
        <v>79</v>
      </c>
      <c r="AD33" s="1">
        <v>0.15</v>
      </c>
      <c r="AE33" s="1"/>
      <c r="AF33" s="1"/>
      <c r="AG33" s="1">
        <f t="shared" si="0"/>
        <v>0.15</v>
      </c>
      <c r="AH33" s="1"/>
      <c r="AI33" s="1"/>
      <c r="AJ33" s="1"/>
      <c r="AK33" s="1" t="s">
        <v>175</v>
      </c>
      <c r="AL33" s="1">
        <v>0.2</v>
      </c>
      <c r="AM33" s="1" t="s">
        <v>301</v>
      </c>
      <c r="AN33" s="1">
        <v>0.05</v>
      </c>
      <c r="AO33" s="1">
        <f t="shared" si="6"/>
        <v>0.25</v>
      </c>
      <c r="AP33" s="1"/>
      <c r="AQ33" s="1"/>
      <c r="AR33" s="1"/>
      <c r="AS33" s="1"/>
      <c r="AT33" s="1"/>
      <c r="AU33" s="1"/>
      <c r="AV33" s="1"/>
      <c r="AW33" s="1">
        <f t="shared" si="7"/>
        <v>0</v>
      </c>
      <c r="AX33" s="1">
        <f t="shared" si="8"/>
        <v>87.569714285714298</v>
      </c>
      <c r="AY33" s="1">
        <f t="shared" si="9"/>
        <v>0.4</v>
      </c>
      <c r="AZ33" s="1">
        <f t="shared" si="10"/>
        <v>87.969714285714304</v>
      </c>
      <c r="BA33" s="1">
        <f t="shared" si="11"/>
        <v>17</v>
      </c>
      <c r="BB33" s="1">
        <f t="shared" si="12"/>
        <v>24</v>
      </c>
      <c r="BC33" s="16"/>
      <c r="BD33" s="16"/>
      <c r="BE33" s="16"/>
      <c r="BF33" s="16"/>
      <c r="BG33" s="16"/>
      <c r="BH33" s="16"/>
      <c r="BI33" s="16"/>
      <c r="BJ33" s="16"/>
      <c r="BK33" s="16"/>
      <c r="BL33" s="16"/>
    </row>
    <row r="34" spans="1:64" x14ac:dyDescent="0.25">
      <c r="A34" s="7" t="s">
        <v>566</v>
      </c>
      <c r="B34" s="7" t="s">
        <v>648</v>
      </c>
      <c r="C34" s="7" t="s">
        <v>649</v>
      </c>
      <c r="D34" s="2">
        <v>62.02</v>
      </c>
      <c r="E34" s="8" t="s">
        <v>76</v>
      </c>
      <c r="F34" s="8">
        <v>10</v>
      </c>
      <c r="G34" s="8" t="s">
        <v>76</v>
      </c>
      <c r="H34" s="8">
        <v>8</v>
      </c>
      <c r="I34" s="8">
        <v>0.3</v>
      </c>
      <c r="J34" s="8"/>
      <c r="K34" s="8"/>
      <c r="L34" s="8"/>
      <c r="M34" s="8"/>
      <c r="N34" s="1">
        <f t="shared" si="1"/>
        <v>24.096</v>
      </c>
      <c r="O34" s="1">
        <v>2.895</v>
      </c>
      <c r="P34" s="1">
        <f t="shared" si="2"/>
        <v>78.95</v>
      </c>
      <c r="Q34" s="1"/>
      <c r="R34" s="1"/>
      <c r="S34" s="1">
        <f t="shared" si="3"/>
        <v>47.37</v>
      </c>
      <c r="T34" s="1">
        <v>81</v>
      </c>
      <c r="U34" s="1">
        <f t="shared" si="4"/>
        <v>8.1</v>
      </c>
      <c r="V34" s="1"/>
      <c r="W34" s="1"/>
      <c r="X34" s="1"/>
      <c r="Y34" s="1"/>
      <c r="Z34" s="8"/>
      <c r="AA34" s="8"/>
      <c r="AB34" s="8">
        <f t="shared" si="5"/>
        <v>0</v>
      </c>
      <c r="AC34" s="1"/>
      <c r="AD34" s="1"/>
      <c r="AE34" s="1"/>
      <c r="AF34" s="1"/>
      <c r="AG34" s="1">
        <f t="shared" si="0"/>
        <v>0</v>
      </c>
      <c r="AH34" s="1" t="s">
        <v>106</v>
      </c>
      <c r="AI34" s="1" t="s">
        <v>106</v>
      </c>
      <c r="AJ34" s="1">
        <v>1</v>
      </c>
      <c r="AK34" s="1"/>
      <c r="AL34" s="1"/>
      <c r="AM34" s="1" t="s">
        <v>301</v>
      </c>
      <c r="AN34" s="1">
        <v>0.05</v>
      </c>
      <c r="AO34" s="1">
        <f t="shared" si="6"/>
        <v>1.05</v>
      </c>
      <c r="AP34" s="1"/>
      <c r="AQ34" s="1"/>
      <c r="AR34" s="1"/>
      <c r="AS34" s="1"/>
      <c r="AT34" s="1"/>
      <c r="AU34" s="1"/>
      <c r="AV34" s="1"/>
      <c r="AW34" s="1">
        <f t="shared" si="7"/>
        <v>0</v>
      </c>
      <c r="AX34" s="1">
        <f t="shared" si="8"/>
        <v>79.565999999999988</v>
      </c>
      <c r="AY34" s="1">
        <f t="shared" si="9"/>
        <v>1.05</v>
      </c>
      <c r="AZ34" s="1">
        <f t="shared" si="10"/>
        <v>80.615999999999985</v>
      </c>
      <c r="BA34" s="1">
        <f t="shared" si="11"/>
        <v>58</v>
      </c>
      <c r="BB34" s="1">
        <f t="shared" si="12"/>
        <v>57</v>
      </c>
      <c r="BC34" s="16"/>
      <c r="BD34" s="16"/>
      <c r="BE34" s="16"/>
      <c r="BF34" s="16"/>
      <c r="BG34" s="16"/>
      <c r="BH34" s="16"/>
      <c r="BI34" s="16"/>
      <c r="BJ34" s="16"/>
      <c r="BK34" s="16"/>
      <c r="BL34" s="16"/>
    </row>
    <row r="35" spans="1:64" x14ac:dyDescent="0.25">
      <c r="A35" s="7" t="s">
        <v>566</v>
      </c>
      <c r="B35" s="7" t="s">
        <v>650</v>
      </c>
      <c r="C35" s="7" t="s">
        <v>651</v>
      </c>
      <c r="D35" s="2">
        <v>62.32</v>
      </c>
      <c r="E35" s="8" t="s">
        <v>76</v>
      </c>
      <c r="F35" s="8">
        <v>10</v>
      </c>
      <c r="G35" s="8" t="s">
        <v>63</v>
      </c>
      <c r="H35" s="8">
        <v>9</v>
      </c>
      <c r="I35" s="8">
        <v>3.375</v>
      </c>
      <c r="J35" s="8"/>
      <c r="K35" s="8"/>
      <c r="L35" s="8"/>
      <c r="M35" s="8"/>
      <c r="N35" s="1">
        <f t="shared" si="1"/>
        <v>25.408499999999997</v>
      </c>
      <c r="O35" s="1">
        <v>4.048</v>
      </c>
      <c r="P35" s="1">
        <f t="shared" si="2"/>
        <v>90.48</v>
      </c>
      <c r="Q35" s="1"/>
      <c r="R35" s="1"/>
      <c r="S35" s="1">
        <f t="shared" si="3"/>
        <v>54.288000000000004</v>
      </c>
      <c r="T35" s="1">
        <v>95</v>
      </c>
      <c r="U35" s="1">
        <f t="shared" si="4"/>
        <v>9.5</v>
      </c>
      <c r="V35" s="1"/>
      <c r="W35" s="1"/>
      <c r="X35" s="1"/>
      <c r="Y35" s="1"/>
      <c r="Z35" s="8"/>
      <c r="AA35" s="8"/>
      <c r="AB35" s="8">
        <f t="shared" si="5"/>
        <v>0</v>
      </c>
      <c r="AC35" s="1" t="s">
        <v>79</v>
      </c>
      <c r="AD35" s="1">
        <v>0.15</v>
      </c>
      <c r="AE35" s="1" t="s">
        <v>152</v>
      </c>
      <c r="AF35" s="1">
        <v>0.25</v>
      </c>
      <c r="AG35" s="1">
        <f t="shared" si="0"/>
        <v>0.4</v>
      </c>
      <c r="AH35" s="1" t="s">
        <v>69</v>
      </c>
      <c r="AI35" s="1" t="s">
        <v>69</v>
      </c>
      <c r="AJ35" s="1">
        <v>1</v>
      </c>
      <c r="AK35" s="1"/>
      <c r="AL35" s="1"/>
      <c r="AM35" s="1" t="s">
        <v>301</v>
      </c>
      <c r="AN35" s="1">
        <v>0.05</v>
      </c>
      <c r="AO35" s="1">
        <f t="shared" si="6"/>
        <v>1.05</v>
      </c>
      <c r="AP35" s="1"/>
      <c r="AQ35" s="1"/>
      <c r="AR35" s="1"/>
      <c r="AS35" s="1"/>
      <c r="AT35" s="1"/>
      <c r="AU35" s="1"/>
      <c r="AV35" s="1"/>
      <c r="AW35" s="1">
        <f t="shared" si="7"/>
        <v>0</v>
      </c>
      <c r="AX35" s="1">
        <f t="shared" si="8"/>
        <v>89.1965</v>
      </c>
      <c r="AY35" s="1">
        <f t="shared" si="9"/>
        <v>1.4500000000000002</v>
      </c>
      <c r="AZ35" s="1">
        <f t="shared" si="10"/>
        <v>90.646500000000003</v>
      </c>
      <c r="BA35" s="1">
        <f t="shared" si="11"/>
        <v>14</v>
      </c>
      <c r="BB35" s="1">
        <f t="shared" si="12"/>
        <v>14</v>
      </c>
      <c r="BC35" s="16"/>
      <c r="BD35" s="16"/>
      <c r="BE35" s="16"/>
      <c r="BF35" s="16"/>
      <c r="BG35" s="16"/>
      <c r="BH35" s="16"/>
      <c r="BI35" s="16"/>
      <c r="BJ35" s="16"/>
      <c r="BK35" s="16"/>
      <c r="BL35" s="16"/>
    </row>
    <row r="36" spans="1:64" x14ac:dyDescent="0.25">
      <c r="A36" s="7" t="s">
        <v>566</v>
      </c>
      <c r="B36" s="7" t="s">
        <v>652</v>
      </c>
      <c r="C36" s="7" t="s">
        <v>653</v>
      </c>
      <c r="D36" s="2">
        <v>62.828571428571401</v>
      </c>
      <c r="E36" s="8" t="s">
        <v>76</v>
      </c>
      <c r="F36" s="8">
        <v>10</v>
      </c>
      <c r="G36" s="8" t="s">
        <v>63</v>
      </c>
      <c r="H36" s="8">
        <v>9</v>
      </c>
      <c r="I36" s="8">
        <v>0</v>
      </c>
      <c r="J36" s="8"/>
      <c r="K36" s="8"/>
      <c r="L36" s="8"/>
      <c r="M36" s="8"/>
      <c r="N36" s="1">
        <f t="shared" si="1"/>
        <v>24.548571428571417</v>
      </c>
      <c r="O36" s="1">
        <v>3.6539999999999999</v>
      </c>
      <c r="P36" s="1">
        <f t="shared" si="2"/>
        <v>86.539999999999992</v>
      </c>
      <c r="Q36" s="1"/>
      <c r="R36" s="1"/>
      <c r="S36" s="1">
        <f t="shared" si="3"/>
        <v>51.923999999999992</v>
      </c>
      <c r="T36" s="1">
        <v>70.5</v>
      </c>
      <c r="U36" s="1">
        <f t="shared" si="4"/>
        <v>7.05</v>
      </c>
      <c r="V36" s="1" t="s">
        <v>654</v>
      </c>
      <c r="W36" s="1">
        <v>6</v>
      </c>
      <c r="X36" s="1"/>
      <c r="Y36" s="1"/>
      <c r="Z36" s="8"/>
      <c r="AA36" s="8"/>
      <c r="AB36" s="8">
        <f t="shared" si="5"/>
        <v>6</v>
      </c>
      <c r="AC36" s="1"/>
      <c r="AD36" s="1"/>
      <c r="AE36" s="1"/>
      <c r="AF36" s="1"/>
      <c r="AG36" s="1">
        <f t="shared" si="0"/>
        <v>0</v>
      </c>
      <c r="AH36" s="1"/>
      <c r="AI36" s="1"/>
      <c r="AJ36" s="1"/>
      <c r="AK36" s="1"/>
      <c r="AL36" s="1"/>
      <c r="AM36" s="1" t="s">
        <v>301</v>
      </c>
      <c r="AN36" s="1">
        <v>0.05</v>
      </c>
      <c r="AO36" s="1">
        <f t="shared" si="6"/>
        <v>0.05</v>
      </c>
      <c r="AP36" s="1"/>
      <c r="AQ36" s="1"/>
      <c r="AR36" s="1"/>
      <c r="AS36" s="1"/>
      <c r="AT36" s="1"/>
      <c r="AU36" s="1"/>
      <c r="AV36" s="1"/>
      <c r="AW36" s="1">
        <f t="shared" si="7"/>
        <v>0</v>
      </c>
      <c r="AX36" s="1">
        <f t="shared" si="8"/>
        <v>83.52257142857141</v>
      </c>
      <c r="AY36" s="1">
        <f t="shared" si="9"/>
        <v>6.05</v>
      </c>
      <c r="AZ36" s="1">
        <f t="shared" si="10"/>
        <v>89.572571428571408</v>
      </c>
      <c r="BA36" s="1">
        <f t="shared" si="11"/>
        <v>28</v>
      </c>
      <c r="BB36" s="1">
        <f t="shared" si="12"/>
        <v>19</v>
      </c>
      <c r="BC36" s="16"/>
      <c r="BD36" s="16"/>
      <c r="BE36" s="16"/>
      <c r="BF36" s="16"/>
      <c r="BG36" s="16"/>
      <c r="BH36" s="16"/>
      <c r="BI36" s="16"/>
      <c r="BJ36" s="16"/>
      <c r="BK36" s="16"/>
      <c r="BL36" s="16"/>
    </row>
    <row r="37" spans="1:64" x14ac:dyDescent="0.25">
      <c r="A37" s="7" t="s">
        <v>566</v>
      </c>
      <c r="B37" s="7" t="s">
        <v>655</v>
      </c>
      <c r="C37" s="7" t="s">
        <v>656</v>
      </c>
      <c r="D37" s="2">
        <v>63.117142857142902</v>
      </c>
      <c r="E37" s="8" t="s">
        <v>76</v>
      </c>
      <c r="F37" s="8">
        <v>10</v>
      </c>
      <c r="G37" s="8" t="s">
        <v>76</v>
      </c>
      <c r="H37" s="8">
        <v>8</v>
      </c>
      <c r="I37" s="8">
        <v>1.425</v>
      </c>
      <c r="J37" s="8"/>
      <c r="K37" s="8"/>
      <c r="L37" s="8"/>
      <c r="M37" s="8"/>
      <c r="N37" s="1">
        <f t="shared" si="1"/>
        <v>24.762642857142872</v>
      </c>
      <c r="O37" s="1">
        <v>3.0409999999999999</v>
      </c>
      <c r="P37" s="1">
        <f t="shared" si="2"/>
        <v>80.41</v>
      </c>
      <c r="Q37" s="1"/>
      <c r="R37" s="1"/>
      <c r="S37" s="1">
        <f t="shared" si="3"/>
        <v>48.245999999999995</v>
      </c>
      <c r="T37" s="1">
        <v>68.5</v>
      </c>
      <c r="U37" s="1">
        <f t="shared" si="4"/>
        <v>6.85</v>
      </c>
      <c r="V37" s="1"/>
      <c r="W37" s="1"/>
      <c r="X37" s="1"/>
      <c r="Y37" s="1"/>
      <c r="Z37" s="8"/>
      <c r="AA37" s="8"/>
      <c r="AB37" s="8">
        <f t="shared" si="5"/>
        <v>0</v>
      </c>
      <c r="AC37" s="1" t="s">
        <v>79</v>
      </c>
      <c r="AD37" s="1">
        <v>0.15</v>
      </c>
      <c r="AE37" s="1"/>
      <c r="AF37" s="1"/>
      <c r="AG37" s="1">
        <f t="shared" ref="AG37:AG68" si="13">AD37+AF37</f>
        <v>0.15</v>
      </c>
      <c r="AH37" s="1" t="s">
        <v>657</v>
      </c>
      <c r="AI37" s="1" t="s">
        <v>657</v>
      </c>
      <c r="AJ37" s="1">
        <v>2</v>
      </c>
      <c r="AK37" s="1"/>
      <c r="AL37" s="1"/>
      <c r="AM37" s="1" t="s">
        <v>301</v>
      </c>
      <c r="AN37" s="1">
        <v>0.05</v>
      </c>
      <c r="AO37" s="1">
        <f t="shared" si="6"/>
        <v>2.0499999999999998</v>
      </c>
      <c r="AP37" s="1"/>
      <c r="AQ37" s="1"/>
      <c r="AR37" s="1"/>
      <c r="AS37" s="1"/>
      <c r="AT37" s="1"/>
      <c r="AU37" s="1"/>
      <c r="AV37" s="1"/>
      <c r="AW37" s="1">
        <f t="shared" si="7"/>
        <v>0</v>
      </c>
      <c r="AX37" s="1">
        <f t="shared" si="8"/>
        <v>79.858642857142854</v>
      </c>
      <c r="AY37" s="1">
        <f t="shared" si="9"/>
        <v>2.1999999999999997</v>
      </c>
      <c r="AZ37" s="1">
        <f t="shared" si="10"/>
        <v>82.058642857142857</v>
      </c>
      <c r="BA37" s="1">
        <f t="shared" si="11"/>
        <v>49</v>
      </c>
      <c r="BB37" s="1">
        <f t="shared" si="12"/>
        <v>50</v>
      </c>
      <c r="BC37" s="16"/>
      <c r="BD37" s="16"/>
      <c r="BE37" s="16"/>
      <c r="BF37" s="16"/>
      <c r="BG37" s="16"/>
      <c r="BH37" s="16"/>
      <c r="BI37" s="16"/>
      <c r="BJ37" s="16"/>
      <c r="BK37" s="16"/>
      <c r="BL37" s="16"/>
    </row>
    <row r="38" spans="1:64" x14ac:dyDescent="0.25">
      <c r="A38" s="7" t="s">
        <v>566</v>
      </c>
      <c r="B38" s="7" t="s">
        <v>658</v>
      </c>
      <c r="C38" s="7" t="s">
        <v>659</v>
      </c>
      <c r="D38" s="2">
        <v>62.171428571428599</v>
      </c>
      <c r="E38" s="8" t="s">
        <v>76</v>
      </c>
      <c r="F38" s="8">
        <v>10</v>
      </c>
      <c r="G38" s="8" t="s">
        <v>76</v>
      </c>
      <c r="H38" s="8">
        <v>8</v>
      </c>
      <c r="I38" s="8">
        <v>0</v>
      </c>
      <c r="J38" s="8"/>
      <c r="K38" s="8"/>
      <c r="L38" s="8"/>
      <c r="M38" s="8"/>
      <c r="N38" s="1">
        <f t="shared" ref="N38:N69" si="14">(D38+F38+I38+H38+K38+M38)*0.3</f>
        <v>24.05142857142858</v>
      </c>
      <c r="O38" s="1">
        <v>3.722</v>
      </c>
      <c r="P38" s="1">
        <f t="shared" ref="P38:P69" si="15">O38*10+50</f>
        <v>87.22</v>
      </c>
      <c r="Q38" s="1"/>
      <c r="R38" s="1"/>
      <c r="S38" s="1">
        <f t="shared" ref="S38:S69" si="16">(P38+R38)*0.6</f>
        <v>52.332000000000001</v>
      </c>
      <c r="T38" s="1">
        <v>87</v>
      </c>
      <c r="U38" s="1">
        <f t="shared" ref="U38:U69" si="17">T38/10</f>
        <v>8.6999999999999993</v>
      </c>
      <c r="V38" s="1"/>
      <c r="W38" s="1"/>
      <c r="X38" s="1"/>
      <c r="Y38" s="1"/>
      <c r="Z38" s="8"/>
      <c r="AA38" s="8"/>
      <c r="AB38" s="8">
        <f t="shared" ref="AB38:AB69" si="18">W38+Y38+AA38</f>
        <v>0</v>
      </c>
      <c r="AC38" s="1" t="s">
        <v>79</v>
      </c>
      <c r="AD38" s="1">
        <v>0.15</v>
      </c>
      <c r="AE38" s="1"/>
      <c r="AF38" s="1"/>
      <c r="AG38" s="1">
        <f t="shared" si="13"/>
        <v>0.15</v>
      </c>
      <c r="AH38" s="1"/>
      <c r="AI38" s="1"/>
      <c r="AJ38" s="1"/>
      <c r="AK38" s="1"/>
      <c r="AL38" s="1"/>
      <c r="AM38" s="1" t="s">
        <v>301</v>
      </c>
      <c r="AN38" s="1">
        <v>0.05</v>
      </c>
      <c r="AO38" s="1">
        <f t="shared" ref="AO38:AO69" si="19">AJ38+AL38+AN38</f>
        <v>0.05</v>
      </c>
      <c r="AP38" s="1"/>
      <c r="AQ38" s="1"/>
      <c r="AR38" s="1"/>
      <c r="AS38" s="1"/>
      <c r="AT38" s="1"/>
      <c r="AU38" s="1"/>
      <c r="AV38" s="1"/>
      <c r="AW38" s="1">
        <f t="shared" ref="AW38:AW69" si="20">AT38+AV38+AQ38</f>
        <v>0</v>
      </c>
      <c r="AX38" s="1">
        <f t="shared" ref="AX38:AX69" si="21">N38+S38+U38</f>
        <v>85.083428571428584</v>
      </c>
      <c r="AY38" s="1">
        <f t="shared" ref="AY38:AY69" si="22">AB38+AG38+AO38+AW38</f>
        <v>0.2</v>
      </c>
      <c r="AZ38" s="1">
        <f t="shared" ref="AZ38:AZ69" si="23">AX38+AY38</f>
        <v>85.283428571428587</v>
      </c>
      <c r="BA38" s="1">
        <f t="shared" ref="BA38:BA69" si="24">RANK(O38,O:O)</f>
        <v>24</v>
      </c>
      <c r="BB38" s="1">
        <f t="shared" ref="BB38:BB69" si="25">RANK(AZ38,AZ:AZ)</f>
        <v>38</v>
      </c>
      <c r="BC38" s="16"/>
      <c r="BD38" s="16"/>
      <c r="BE38" s="16"/>
      <c r="BF38" s="16"/>
      <c r="BG38" s="16"/>
      <c r="BH38" s="16"/>
      <c r="BI38" s="16"/>
      <c r="BJ38" s="16"/>
      <c r="BK38" s="16"/>
      <c r="BL38" s="16"/>
    </row>
    <row r="39" spans="1:64" x14ac:dyDescent="0.25">
      <c r="A39" s="7" t="s">
        <v>566</v>
      </c>
      <c r="B39" s="7" t="s">
        <v>660</v>
      </c>
      <c r="C39" s="7" t="s">
        <v>661</v>
      </c>
      <c r="D39" s="2">
        <v>61.837142857142901</v>
      </c>
      <c r="E39" s="8" t="s">
        <v>76</v>
      </c>
      <c r="F39" s="8">
        <v>10</v>
      </c>
      <c r="G39" s="8" t="s">
        <v>76</v>
      </c>
      <c r="H39" s="8">
        <v>8</v>
      </c>
      <c r="I39" s="8">
        <v>0</v>
      </c>
      <c r="J39" s="8"/>
      <c r="K39" s="8"/>
      <c r="L39" s="8"/>
      <c r="M39" s="8"/>
      <c r="N39" s="1">
        <f t="shared" si="14"/>
        <v>23.951142857142873</v>
      </c>
      <c r="O39" s="1">
        <v>2.722</v>
      </c>
      <c r="P39" s="1">
        <f t="shared" si="15"/>
        <v>77.22</v>
      </c>
      <c r="Q39" s="1" t="s">
        <v>77</v>
      </c>
      <c r="R39" s="1">
        <v>0.2</v>
      </c>
      <c r="S39" s="1">
        <f t="shared" si="16"/>
        <v>46.451999999999998</v>
      </c>
      <c r="T39" s="1">
        <v>80</v>
      </c>
      <c r="U39" s="1">
        <f t="shared" si="17"/>
        <v>8</v>
      </c>
      <c r="V39" s="1"/>
      <c r="W39" s="1"/>
      <c r="X39" s="1"/>
      <c r="Y39" s="1"/>
      <c r="Z39" s="8"/>
      <c r="AA39" s="8"/>
      <c r="AB39" s="8">
        <f t="shared" si="18"/>
        <v>0</v>
      </c>
      <c r="AC39" s="1"/>
      <c r="AD39" s="1"/>
      <c r="AE39" s="1"/>
      <c r="AF39" s="1"/>
      <c r="AG39" s="1">
        <f t="shared" si="13"/>
        <v>0</v>
      </c>
      <c r="AH39" s="1" t="s">
        <v>662</v>
      </c>
      <c r="AI39" s="1" t="s">
        <v>662</v>
      </c>
      <c r="AJ39" s="1">
        <v>1.5</v>
      </c>
      <c r="AK39" s="1" t="s">
        <v>175</v>
      </c>
      <c r="AL39" s="1">
        <v>0.2</v>
      </c>
      <c r="AM39" s="1" t="s">
        <v>301</v>
      </c>
      <c r="AN39" s="1">
        <v>0.05</v>
      </c>
      <c r="AO39" s="1">
        <f t="shared" si="19"/>
        <v>1.75</v>
      </c>
      <c r="AP39" s="1"/>
      <c r="AQ39" s="1"/>
      <c r="AR39" s="1"/>
      <c r="AS39" s="1"/>
      <c r="AT39" s="1"/>
      <c r="AU39" s="1" t="s">
        <v>663</v>
      </c>
      <c r="AV39" s="1">
        <v>0.2</v>
      </c>
      <c r="AW39" s="1">
        <f t="shared" si="20"/>
        <v>0.2</v>
      </c>
      <c r="AX39" s="1">
        <f t="shared" si="21"/>
        <v>78.403142857142868</v>
      </c>
      <c r="AY39" s="1">
        <f t="shared" si="22"/>
        <v>1.95</v>
      </c>
      <c r="AZ39" s="1">
        <f t="shared" si="23"/>
        <v>80.353142857142871</v>
      </c>
      <c r="BA39" s="1">
        <f t="shared" si="24"/>
        <v>68</v>
      </c>
      <c r="BB39" s="1">
        <f t="shared" si="25"/>
        <v>58</v>
      </c>
      <c r="BC39" s="16"/>
      <c r="BD39" s="16"/>
      <c r="BE39" s="16"/>
      <c r="BF39" s="16"/>
      <c r="BG39" s="16"/>
      <c r="BH39" s="16"/>
      <c r="BI39" s="16"/>
      <c r="BJ39" s="16"/>
      <c r="BK39" s="16"/>
      <c r="BL39" s="16"/>
    </row>
    <row r="40" spans="1:64" x14ac:dyDescent="0.25">
      <c r="A40" s="7" t="s">
        <v>566</v>
      </c>
      <c r="B40" s="7" t="s">
        <v>664</v>
      </c>
      <c r="C40" s="7" t="s">
        <v>665</v>
      </c>
      <c r="D40" s="2">
        <v>61.814285714285703</v>
      </c>
      <c r="E40" s="8" t="s">
        <v>76</v>
      </c>
      <c r="F40" s="8">
        <v>10</v>
      </c>
      <c r="G40" s="8" t="s">
        <v>76</v>
      </c>
      <c r="H40" s="8">
        <v>8</v>
      </c>
      <c r="I40" s="8">
        <v>0</v>
      </c>
      <c r="J40" s="8"/>
      <c r="K40" s="8"/>
      <c r="L40" s="8"/>
      <c r="M40" s="8"/>
      <c r="N40" s="1">
        <f t="shared" si="14"/>
        <v>23.944285714285709</v>
      </c>
      <c r="O40" s="1">
        <v>2.6880000000000002</v>
      </c>
      <c r="P40" s="1">
        <f t="shared" si="15"/>
        <v>76.88</v>
      </c>
      <c r="Q40" s="1" t="s">
        <v>185</v>
      </c>
      <c r="R40" s="1">
        <v>0.5</v>
      </c>
      <c r="S40" s="1">
        <f t="shared" si="16"/>
        <v>46.427999999999997</v>
      </c>
      <c r="T40" s="1">
        <v>74</v>
      </c>
      <c r="U40" s="1">
        <f t="shared" si="17"/>
        <v>7.4</v>
      </c>
      <c r="V40" s="1"/>
      <c r="W40" s="1"/>
      <c r="X40" s="1"/>
      <c r="Y40" s="1"/>
      <c r="Z40" s="8"/>
      <c r="AA40" s="8"/>
      <c r="AB40" s="8">
        <f t="shared" si="18"/>
        <v>0</v>
      </c>
      <c r="AC40" s="1"/>
      <c r="AD40" s="1"/>
      <c r="AE40" s="1"/>
      <c r="AF40" s="1"/>
      <c r="AG40" s="1">
        <f t="shared" si="13"/>
        <v>0</v>
      </c>
      <c r="AH40" s="1" t="s">
        <v>666</v>
      </c>
      <c r="AI40" s="1" t="s">
        <v>666</v>
      </c>
      <c r="AJ40" s="1">
        <v>2</v>
      </c>
      <c r="AK40" s="1"/>
      <c r="AL40" s="1"/>
      <c r="AM40" s="1" t="s">
        <v>301</v>
      </c>
      <c r="AN40" s="1">
        <v>0.05</v>
      </c>
      <c r="AO40" s="1">
        <f t="shared" si="19"/>
        <v>2.0499999999999998</v>
      </c>
      <c r="AP40" s="1"/>
      <c r="AQ40" s="1"/>
      <c r="AR40" s="1"/>
      <c r="AS40" s="1"/>
      <c r="AT40" s="1"/>
      <c r="AU40" s="1"/>
      <c r="AV40" s="1"/>
      <c r="AW40" s="1">
        <f t="shared" si="20"/>
        <v>0</v>
      </c>
      <c r="AX40" s="1">
        <f t="shared" si="21"/>
        <v>77.772285714285715</v>
      </c>
      <c r="AY40" s="1">
        <f t="shared" si="22"/>
        <v>2.0499999999999998</v>
      </c>
      <c r="AZ40" s="1">
        <f t="shared" si="23"/>
        <v>79.822285714285712</v>
      </c>
      <c r="BA40" s="1">
        <f t="shared" si="24"/>
        <v>70</v>
      </c>
      <c r="BB40" s="1">
        <f t="shared" si="25"/>
        <v>61</v>
      </c>
      <c r="BC40" s="16"/>
      <c r="BD40" s="16"/>
      <c r="BE40" s="16"/>
      <c r="BF40" s="16"/>
      <c r="BG40" s="16"/>
      <c r="BH40" s="16"/>
      <c r="BI40" s="16"/>
      <c r="BJ40" s="16"/>
      <c r="BK40" s="16"/>
      <c r="BL40" s="16"/>
    </row>
    <row r="41" spans="1:64" x14ac:dyDescent="0.25">
      <c r="A41" s="7" t="s">
        <v>566</v>
      </c>
      <c r="B41" s="7" t="s">
        <v>667</v>
      </c>
      <c r="C41" s="7" t="s">
        <v>668</v>
      </c>
      <c r="D41" s="2">
        <v>62.457142857142898</v>
      </c>
      <c r="E41" s="8" t="s">
        <v>76</v>
      </c>
      <c r="F41" s="8">
        <v>10</v>
      </c>
      <c r="G41" s="8" t="s">
        <v>76</v>
      </c>
      <c r="H41" s="8">
        <v>8</v>
      </c>
      <c r="I41" s="8">
        <v>4.3499999999999996</v>
      </c>
      <c r="J41" s="8"/>
      <c r="K41" s="8"/>
      <c r="L41" s="8"/>
      <c r="M41" s="8"/>
      <c r="N41" s="1">
        <f t="shared" si="14"/>
        <v>25.442142857142866</v>
      </c>
      <c r="O41" s="1">
        <v>3.9820000000000002</v>
      </c>
      <c r="P41" s="1">
        <f t="shared" si="15"/>
        <v>89.82</v>
      </c>
      <c r="Q41" s="1" t="s">
        <v>93</v>
      </c>
      <c r="R41" s="1">
        <v>0.3</v>
      </c>
      <c r="S41" s="1">
        <f t="shared" si="16"/>
        <v>54.071999999999996</v>
      </c>
      <c r="T41" s="1">
        <v>77.5</v>
      </c>
      <c r="U41" s="1">
        <f t="shared" si="17"/>
        <v>7.75</v>
      </c>
      <c r="V41" s="1" t="s">
        <v>669</v>
      </c>
      <c r="W41" s="1">
        <v>0.8</v>
      </c>
      <c r="X41" s="1"/>
      <c r="Y41" s="1"/>
      <c r="Z41" s="8"/>
      <c r="AA41" s="8"/>
      <c r="AB41" s="8">
        <f t="shared" si="18"/>
        <v>0.8</v>
      </c>
      <c r="AC41" s="1" t="s">
        <v>79</v>
      </c>
      <c r="AD41" s="1">
        <v>0.15</v>
      </c>
      <c r="AE41" s="1"/>
      <c r="AF41" s="1"/>
      <c r="AG41" s="1">
        <f t="shared" si="13"/>
        <v>0.15</v>
      </c>
      <c r="AH41" s="1" t="s">
        <v>515</v>
      </c>
      <c r="AI41" s="1" t="s">
        <v>515</v>
      </c>
      <c r="AJ41" s="1">
        <v>2.5</v>
      </c>
      <c r="AK41" s="1" t="s">
        <v>192</v>
      </c>
      <c r="AL41" s="1">
        <v>0.25</v>
      </c>
      <c r="AM41" s="1" t="s">
        <v>301</v>
      </c>
      <c r="AN41" s="1">
        <v>0.05</v>
      </c>
      <c r="AO41" s="1">
        <f t="shared" si="19"/>
        <v>2.8</v>
      </c>
      <c r="AP41" s="1"/>
      <c r="AQ41" s="1"/>
      <c r="AR41" s="1"/>
      <c r="AS41" s="1"/>
      <c r="AT41" s="1"/>
      <c r="AU41" s="1" t="s">
        <v>670</v>
      </c>
      <c r="AV41" s="1"/>
      <c r="AW41" s="1">
        <f t="shared" si="20"/>
        <v>0</v>
      </c>
      <c r="AX41" s="1">
        <f t="shared" si="21"/>
        <v>87.264142857142858</v>
      </c>
      <c r="AY41" s="1">
        <f t="shared" si="22"/>
        <v>3.75</v>
      </c>
      <c r="AZ41" s="1">
        <f t="shared" si="23"/>
        <v>91.014142857142858</v>
      </c>
      <c r="BA41" s="1">
        <f t="shared" si="24"/>
        <v>15</v>
      </c>
      <c r="BB41" s="1">
        <f t="shared" si="25"/>
        <v>13</v>
      </c>
      <c r="BC41" s="16"/>
      <c r="BD41" s="16"/>
      <c r="BE41" s="16"/>
      <c r="BF41" s="16"/>
      <c r="BG41" s="16"/>
      <c r="BH41" s="16"/>
      <c r="BI41" s="16"/>
      <c r="BJ41" s="16"/>
      <c r="BK41" s="16"/>
      <c r="BL41" s="16"/>
    </row>
    <row r="42" spans="1:64" x14ac:dyDescent="0.25">
      <c r="A42" s="7" t="s">
        <v>671</v>
      </c>
      <c r="B42" s="7" t="s">
        <v>672</v>
      </c>
      <c r="C42" s="7" t="s">
        <v>673</v>
      </c>
      <c r="D42" s="2">
        <v>63.051250000000003</v>
      </c>
      <c r="E42" s="8" t="s">
        <v>76</v>
      </c>
      <c r="F42" s="8">
        <v>10</v>
      </c>
      <c r="G42" s="8" t="s">
        <v>76</v>
      </c>
      <c r="H42" s="8">
        <v>8</v>
      </c>
      <c r="I42" s="8">
        <v>7.5</v>
      </c>
      <c r="J42" s="8" t="s">
        <v>295</v>
      </c>
      <c r="K42" s="8">
        <v>1</v>
      </c>
      <c r="L42" s="8"/>
      <c r="M42" s="8"/>
      <c r="N42" s="1">
        <f t="shared" si="14"/>
        <v>26.865375000000004</v>
      </c>
      <c r="O42" s="1">
        <v>3.9580000000000002</v>
      </c>
      <c r="P42" s="1">
        <f t="shared" si="15"/>
        <v>89.58</v>
      </c>
      <c r="Q42" s="1"/>
      <c r="R42" s="1"/>
      <c r="S42" s="1">
        <f t="shared" si="16"/>
        <v>53.747999999999998</v>
      </c>
      <c r="T42" s="1">
        <v>91</v>
      </c>
      <c r="U42" s="1">
        <f t="shared" si="17"/>
        <v>9.1</v>
      </c>
      <c r="V42" s="1" t="s">
        <v>674</v>
      </c>
      <c r="W42" s="1">
        <v>2.4</v>
      </c>
      <c r="X42" s="1"/>
      <c r="Y42" s="1"/>
      <c r="Z42" s="8"/>
      <c r="AA42" s="8"/>
      <c r="AB42" s="8">
        <f t="shared" si="18"/>
        <v>2.4</v>
      </c>
      <c r="AC42" s="1" t="s">
        <v>79</v>
      </c>
      <c r="AD42" s="1">
        <v>0.15</v>
      </c>
      <c r="AE42" s="1" t="s">
        <v>152</v>
      </c>
      <c r="AF42" s="1">
        <v>0.25</v>
      </c>
      <c r="AG42" s="1">
        <f t="shared" si="13"/>
        <v>0.4</v>
      </c>
      <c r="AH42" s="1" t="s">
        <v>675</v>
      </c>
      <c r="AI42" s="1" t="s">
        <v>675</v>
      </c>
      <c r="AJ42" s="1">
        <v>3</v>
      </c>
      <c r="AK42" s="1"/>
      <c r="AL42" s="1"/>
      <c r="AM42" s="1" t="s">
        <v>676</v>
      </c>
      <c r="AN42" s="1">
        <v>0.1</v>
      </c>
      <c r="AO42" s="1">
        <f t="shared" si="19"/>
        <v>3.1</v>
      </c>
      <c r="AP42" s="1" t="s">
        <v>677</v>
      </c>
      <c r="AQ42" s="1">
        <v>0.5</v>
      </c>
      <c r="AR42" s="1"/>
      <c r="AS42" s="1"/>
      <c r="AT42" s="1"/>
      <c r="AU42" s="1" t="s">
        <v>678</v>
      </c>
      <c r="AV42" s="1">
        <v>0.6</v>
      </c>
      <c r="AW42" s="1">
        <f t="shared" si="20"/>
        <v>1.1000000000000001</v>
      </c>
      <c r="AX42" s="1">
        <f t="shared" si="21"/>
        <v>89.713374999999999</v>
      </c>
      <c r="AY42" s="1">
        <f t="shared" si="22"/>
        <v>7</v>
      </c>
      <c r="AZ42" s="1">
        <f t="shared" si="23"/>
        <v>96.713374999999999</v>
      </c>
      <c r="BA42" s="1">
        <f t="shared" si="24"/>
        <v>16</v>
      </c>
      <c r="BB42" s="1">
        <f t="shared" si="25"/>
        <v>6</v>
      </c>
      <c r="BC42" s="16"/>
      <c r="BD42" s="16"/>
      <c r="BE42" s="16"/>
      <c r="BF42" s="16"/>
      <c r="BG42" s="16"/>
      <c r="BH42" s="16"/>
      <c r="BI42" s="16"/>
      <c r="BJ42" s="16"/>
      <c r="BK42" s="16"/>
      <c r="BL42" s="16"/>
    </row>
    <row r="43" spans="1:64" x14ac:dyDescent="0.25">
      <c r="A43" s="7" t="s">
        <v>671</v>
      </c>
      <c r="B43" s="7" t="s">
        <v>679</v>
      </c>
      <c r="C43" s="7" t="s">
        <v>680</v>
      </c>
      <c r="D43" s="2">
        <v>63.09375</v>
      </c>
      <c r="E43" s="8" t="s">
        <v>76</v>
      </c>
      <c r="F43" s="8">
        <v>10</v>
      </c>
      <c r="G43" s="8" t="s">
        <v>76</v>
      </c>
      <c r="H43" s="8">
        <v>8</v>
      </c>
      <c r="I43" s="8">
        <v>0</v>
      </c>
      <c r="J43" s="8"/>
      <c r="K43" s="8"/>
      <c r="L43" s="8"/>
      <c r="M43" s="8"/>
      <c r="N43" s="1">
        <f t="shared" si="14"/>
        <v>24.328125</v>
      </c>
      <c r="O43" s="1">
        <v>3.0409999999999999</v>
      </c>
      <c r="P43" s="1">
        <f t="shared" si="15"/>
        <v>80.41</v>
      </c>
      <c r="Q43" s="1" t="s">
        <v>574</v>
      </c>
      <c r="R43" s="1">
        <v>0</v>
      </c>
      <c r="S43" s="1">
        <f t="shared" si="16"/>
        <v>48.245999999999995</v>
      </c>
      <c r="T43" s="1">
        <v>95</v>
      </c>
      <c r="U43" s="1">
        <f t="shared" si="17"/>
        <v>9.5</v>
      </c>
      <c r="V43" s="1"/>
      <c r="W43" s="1"/>
      <c r="X43" s="1"/>
      <c r="Y43" s="1"/>
      <c r="Z43" s="8"/>
      <c r="AA43" s="8"/>
      <c r="AB43" s="8">
        <f t="shared" si="18"/>
        <v>0</v>
      </c>
      <c r="AC43" s="1"/>
      <c r="AD43" s="1"/>
      <c r="AE43" s="1"/>
      <c r="AF43" s="1"/>
      <c r="AG43" s="1">
        <f t="shared" si="13"/>
        <v>0</v>
      </c>
      <c r="AH43" s="1" t="s">
        <v>681</v>
      </c>
      <c r="AI43" s="1"/>
      <c r="AJ43" s="1">
        <v>1.25</v>
      </c>
      <c r="AK43" s="1" t="s">
        <v>192</v>
      </c>
      <c r="AL43" s="1">
        <v>0.25</v>
      </c>
      <c r="AM43" s="1" t="s">
        <v>676</v>
      </c>
      <c r="AN43" s="1">
        <v>0.1</v>
      </c>
      <c r="AO43" s="1">
        <f t="shared" si="19"/>
        <v>1.6</v>
      </c>
      <c r="AP43" s="1"/>
      <c r="AQ43" s="1"/>
      <c r="AR43" s="1"/>
      <c r="AS43" s="1" t="s">
        <v>682</v>
      </c>
      <c r="AT43" s="1">
        <v>1.35</v>
      </c>
      <c r="AU43" s="1" t="s">
        <v>65</v>
      </c>
      <c r="AV43" s="1">
        <v>0.1</v>
      </c>
      <c r="AW43" s="1">
        <f t="shared" si="20"/>
        <v>1.4500000000000002</v>
      </c>
      <c r="AX43" s="1">
        <f t="shared" si="21"/>
        <v>82.074124999999995</v>
      </c>
      <c r="AY43" s="1">
        <f t="shared" si="22"/>
        <v>3.0500000000000003</v>
      </c>
      <c r="AZ43" s="1">
        <f t="shared" si="23"/>
        <v>85.124124999999992</v>
      </c>
      <c r="BA43" s="1">
        <f t="shared" si="24"/>
        <v>49</v>
      </c>
      <c r="BB43" s="1">
        <f t="shared" si="25"/>
        <v>39</v>
      </c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64" x14ac:dyDescent="0.25">
      <c r="A44" s="7" t="s">
        <v>671</v>
      </c>
      <c r="B44" s="7" t="s">
        <v>683</v>
      </c>
      <c r="C44" s="7" t="s">
        <v>684</v>
      </c>
      <c r="D44" s="2">
        <v>63.016249999999999</v>
      </c>
      <c r="E44" s="8" t="s">
        <v>76</v>
      </c>
      <c r="F44" s="8">
        <v>10</v>
      </c>
      <c r="G44" s="8" t="s">
        <v>76</v>
      </c>
      <c r="H44" s="8">
        <v>8</v>
      </c>
      <c r="I44" s="8">
        <v>0</v>
      </c>
      <c r="J44" s="8"/>
      <c r="K44" s="8"/>
      <c r="L44" s="8"/>
      <c r="M44" s="8"/>
      <c r="N44" s="1">
        <f t="shared" si="14"/>
        <v>24.304874999999999</v>
      </c>
      <c r="O44" s="1">
        <v>2.6</v>
      </c>
      <c r="P44" s="1">
        <f t="shared" si="15"/>
        <v>76</v>
      </c>
      <c r="Q44" s="1"/>
      <c r="R44" s="1"/>
      <c r="S44" s="1">
        <f t="shared" si="16"/>
        <v>45.6</v>
      </c>
      <c r="T44" s="1">
        <v>80</v>
      </c>
      <c r="U44" s="1">
        <f t="shared" si="17"/>
        <v>8</v>
      </c>
      <c r="V44" s="1"/>
      <c r="W44" s="1"/>
      <c r="X44" s="1"/>
      <c r="Y44" s="1"/>
      <c r="Z44" s="8"/>
      <c r="AA44" s="8"/>
      <c r="AB44" s="8">
        <f t="shared" si="18"/>
        <v>0</v>
      </c>
      <c r="AC44" s="1"/>
      <c r="AD44" s="1"/>
      <c r="AE44" s="1"/>
      <c r="AF44" s="1"/>
      <c r="AG44" s="1">
        <f t="shared" si="13"/>
        <v>0</v>
      </c>
      <c r="AH44" s="1"/>
      <c r="AI44" s="1"/>
      <c r="AJ44" s="1"/>
      <c r="AK44" s="1"/>
      <c r="AL44" s="1"/>
      <c r="AM44" s="1" t="s">
        <v>676</v>
      </c>
      <c r="AN44" s="1">
        <v>0.1</v>
      </c>
      <c r="AO44" s="1">
        <f t="shared" si="19"/>
        <v>0.1</v>
      </c>
      <c r="AP44" s="1"/>
      <c r="AQ44" s="1"/>
      <c r="AR44" s="1"/>
      <c r="AS44" s="1"/>
      <c r="AT44" s="1"/>
      <c r="AU44" s="1" t="s">
        <v>65</v>
      </c>
      <c r="AV44" s="1">
        <v>0.1</v>
      </c>
      <c r="AW44" s="1">
        <f t="shared" si="20"/>
        <v>0.1</v>
      </c>
      <c r="AX44" s="1">
        <f t="shared" si="21"/>
        <v>77.904875000000004</v>
      </c>
      <c r="AY44" s="1">
        <f t="shared" si="22"/>
        <v>0.2</v>
      </c>
      <c r="AZ44" s="1">
        <f t="shared" si="23"/>
        <v>78.104875000000007</v>
      </c>
      <c r="BA44" s="1">
        <f t="shared" si="24"/>
        <v>74</v>
      </c>
      <c r="BB44" s="1">
        <f t="shared" si="25"/>
        <v>74</v>
      </c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64" x14ac:dyDescent="0.25">
      <c r="A45" s="7" t="s">
        <v>671</v>
      </c>
      <c r="B45" s="7" t="s">
        <v>685</v>
      </c>
      <c r="C45" s="7" t="s">
        <v>686</v>
      </c>
      <c r="D45" s="2">
        <v>63.107500000000002</v>
      </c>
      <c r="E45" s="8" t="s">
        <v>76</v>
      </c>
      <c r="F45" s="8">
        <v>10</v>
      </c>
      <c r="G45" s="8" t="s">
        <v>64</v>
      </c>
      <c r="H45" s="8">
        <v>7</v>
      </c>
      <c r="I45" s="8">
        <v>0</v>
      </c>
      <c r="J45" s="8"/>
      <c r="K45" s="8"/>
      <c r="L45" s="8"/>
      <c r="M45" s="8"/>
      <c r="N45" s="1">
        <f t="shared" si="14"/>
        <v>24.032250000000001</v>
      </c>
      <c r="O45" s="1">
        <v>4.1440000000000001</v>
      </c>
      <c r="P45" s="1">
        <f t="shared" si="15"/>
        <v>91.44</v>
      </c>
      <c r="Q45" s="1" t="s">
        <v>687</v>
      </c>
      <c r="R45" s="1">
        <v>0.3</v>
      </c>
      <c r="S45" s="1">
        <f t="shared" si="16"/>
        <v>55.043999999999997</v>
      </c>
      <c r="T45" s="1">
        <v>73</v>
      </c>
      <c r="U45" s="1">
        <f t="shared" si="17"/>
        <v>7.3</v>
      </c>
      <c r="V45" s="1" t="s">
        <v>688</v>
      </c>
      <c r="W45" s="1">
        <v>3.5</v>
      </c>
      <c r="X45" s="1"/>
      <c r="Y45" s="1"/>
      <c r="Z45" s="8"/>
      <c r="AA45" s="8"/>
      <c r="AB45" s="8">
        <f t="shared" si="18"/>
        <v>3.5</v>
      </c>
      <c r="AC45" s="1"/>
      <c r="AD45" s="1"/>
      <c r="AE45" s="1"/>
      <c r="AF45" s="1"/>
      <c r="AG45" s="1">
        <f t="shared" si="13"/>
        <v>0</v>
      </c>
      <c r="AH45" s="1"/>
      <c r="AI45" s="1"/>
      <c r="AJ45" s="1"/>
      <c r="AK45" s="1" t="s">
        <v>175</v>
      </c>
      <c r="AL45" s="1">
        <v>0.2</v>
      </c>
      <c r="AM45" s="1" t="s">
        <v>676</v>
      </c>
      <c r="AN45" s="1">
        <v>0.1</v>
      </c>
      <c r="AO45" s="1">
        <f t="shared" si="19"/>
        <v>0.30000000000000004</v>
      </c>
      <c r="AP45" s="1"/>
      <c r="AQ45" s="1"/>
      <c r="AR45" s="1"/>
      <c r="AS45" s="1"/>
      <c r="AT45" s="1"/>
      <c r="AU45" s="1" t="s">
        <v>689</v>
      </c>
      <c r="AV45" s="1">
        <v>0.35</v>
      </c>
      <c r="AW45" s="1">
        <f t="shared" si="20"/>
        <v>0.35</v>
      </c>
      <c r="AX45" s="1">
        <f t="shared" si="21"/>
        <v>86.376249999999999</v>
      </c>
      <c r="AY45" s="1">
        <f t="shared" si="22"/>
        <v>4.1499999999999995</v>
      </c>
      <c r="AZ45" s="1">
        <f t="shared" si="23"/>
        <v>90.526250000000005</v>
      </c>
      <c r="BA45" s="1">
        <f t="shared" si="24"/>
        <v>9</v>
      </c>
      <c r="BB45" s="1">
        <f t="shared" si="25"/>
        <v>16</v>
      </c>
      <c r="BC45" s="16"/>
      <c r="BD45" s="16"/>
      <c r="BE45" s="16"/>
      <c r="BF45" s="16"/>
      <c r="BG45" s="16"/>
      <c r="BH45" s="16"/>
      <c r="BI45" s="16"/>
      <c r="BJ45" s="16"/>
      <c r="BK45" s="16"/>
      <c r="BL45" s="16"/>
    </row>
    <row r="46" spans="1:64" x14ac:dyDescent="0.25">
      <c r="A46" s="7" t="s">
        <v>671</v>
      </c>
      <c r="B46" s="7" t="s">
        <v>690</v>
      </c>
      <c r="C46" s="7" t="s">
        <v>691</v>
      </c>
      <c r="D46" s="2">
        <v>61.876249999999999</v>
      </c>
      <c r="E46" s="8" t="s">
        <v>76</v>
      </c>
      <c r="F46" s="8">
        <v>10</v>
      </c>
      <c r="G46" s="8" t="s">
        <v>64</v>
      </c>
      <c r="H46" s="8">
        <v>6</v>
      </c>
      <c r="I46" s="8">
        <v>0</v>
      </c>
      <c r="J46" s="8"/>
      <c r="K46" s="8"/>
      <c r="L46" s="8"/>
      <c r="M46" s="8"/>
      <c r="N46" s="1">
        <f t="shared" si="14"/>
        <v>23.362874999999999</v>
      </c>
      <c r="O46" s="1">
        <v>2.3140000000000001</v>
      </c>
      <c r="P46" s="1">
        <f t="shared" si="15"/>
        <v>73.14</v>
      </c>
      <c r="Q46" s="1"/>
      <c r="R46" s="1"/>
      <c r="S46" s="1">
        <f t="shared" si="16"/>
        <v>43.884</v>
      </c>
      <c r="T46" s="1">
        <v>83</v>
      </c>
      <c r="U46" s="1">
        <f t="shared" si="17"/>
        <v>8.3000000000000007</v>
      </c>
      <c r="V46" s="1" t="s">
        <v>692</v>
      </c>
      <c r="W46" s="1">
        <v>0.8</v>
      </c>
      <c r="X46" s="1"/>
      <c r="Y46" s="1"/>
      <c r="Z46" s="8"/>
      <c r="AA46" s="8"/>
      <c r="AB46" s="8">
        <f t="shared" si="18"/>
        <v>0.8</v>
      </c>
      <c r="AC46" s="1"/>
      <c r="AD46" s="1"/>
      <c r="AE46" s="1"/>
      <c r="AF46" s="1"/>
      <c r="AG46" s="1">
        <f t="shared" si="13"/>
        <v>0</v>
      </c>
      <c r="AH46" s="1"/>
      <c r="AI46" s="1"/>
      <c r="AJ46" s="1"/>
      <c r="AK46" s="1"/>
      <c r="AL46" s="1"/>
      <c r="AM46" s="1" t="s">
        <v>676</v>
      </c>
      <c r="AN46" s="1">
        <v>0.1</v>
      </c>
      <c r="AO46" s="1">
        <f t="shared" si="19"/>
        <v>0.1</v>
      </c>
      <c r="AP46" s="1"/>
      <c r="AQ46" s="1"/>
      <c r="AR46" s="1"/>
      <c r="AS46" s="1"/>
      <c r="AT46" s="1"/>
      <c r="AU46" s="1" t="s">
        <v>65</v>
      </c>
      <c r="AV46" s="1">
        <v>0.1</v>
      </c>
      <c r="AW46" s="1">
        <f t="shared" si="20"/>
        <v>0.1</v>
      </c>
      <c r="AX46" s="1">
        <f t="shared" si="21"/>
        <v>75.546875</v>
      </c>
      <c r="AY46" s="1">
        <f t="shared" si="22"/>
        <v>1</v>
      </c>
      <c r="AZ46" s="1">
        <f t="shared" si="23"/>
        <v>76.546875</v>
      </c>
      <c r="BA46" s="1">
        <f t="shared" si="24"/>
        <v>90</v>
      </c>
      <c r="BB46" s="1">
        <f t="shared" si="25"/>
        <v>87</v>
      </c>
      <c r="BC46" s="16"/>
      <c r="BD46" s="16"/>
      <c r="BE46" s="16"/>
      <c r="BF46" s="16"/>
      <c r="BG46" s="16"/>
      <c r="BH46" s="16"/>
      <c r="BI46" s="16"/>
      <c r="BJ46" s="16"/>
      <c r="BK46" s="16"/>
      <c r="BL46" s="16"/>
    </row>
    <row r="47" spans="1:64" x14ac:dyDescent="0.25">
      <c r="A47" s="7" t="s">
        <v>671</v>
      </c>
      <c r="B47" s="7" t="s">
        <v>693</v>
      </c>
      <c r="C47" s="7" t="s">
        <v>694</v>
      </c>
      <c r="D47" s="2">
        <v>63.015000000000001</v>
      </c>
      <c r="E47" s="8" t="s">
        <v>76</v>
      </c>
      <c r="F47" s="8">
        <v>10</v>
      </c>
      <c r="G47" s="8" t="s">
        <v>64</v>
      </c>
      <c r="H47" s="8">
        <v>7</v>
      </c>
      <c r="I47" s="8">
        <v>2.5499999999999998</v>
      </c>
      <c r="J47" s="8"/>
      <c r="K47" s="8"/>
      <c r="L47" s="8"/>
      <c r="M47" s="8"/>
      <c r="N47" s="1">
        <f t="shared" si="14"/>
        <v>24.769499999999997</v>
      </c>
      <c r="O47" s="1">
        <v>4.3659999999999997</v>
      </c>
      <c r="P47" s="1">
        <f t="shared" si="15"/>
        <v>93.66</v>
      </c>
      <c r="Q47" s="1" t="s">
        <v>93</v>
      </c>
      <c r="R47" s="1">
        <v>0.3</v>
      </c>
      <c r="S47" s="1">
        <f t="shared" si="16"/>
        <v>56.375999999999998</v>
      </c>
      <c r="T47" s="1">
        <v>95.5</v>
      </c>
      <c r="U47" s="1">
        <f t="shared" si="17"/>
        <v>9.5500000000000007</v>
      </c>
      <c r="V47" s="1" t="s">
        <v>695</v>
      </c>
      <c r="W47" s="1">
        <v>6.5</v>
      </c>
      <c r="X47" s="1"/>
      <c r="Y47" s="1"/>
      <c r="Z47" s="8"/>
      <c r="AA47" s="8"/>
      <c r="AB47" s="8">
        <f t="shared" si="18"/>
        <v>6.5</v>
      </c>
      <c r="AC47" s="1"/>
      <c r="AD47" s="1"/>
      <c r="AE47" s="1"/>
      <c r="AF47" s="1"/>
      <c r="AG47" s="1">
        <f t="shared" si="13"/>
        <v>0</v>
      </c>
      <c r="AH47" s="1" t="s">
        <v>271</v>
      </c>
      <c r="AI47" s="1" t="s">
        <v>271</v>
      </c>
      <c r="AJ47" s="1">
        <v>1</v>
      </c>
      <c r="AK47" s="1" t="s">
        <v>175</v>
      </c>
      <c r="AL47" s="1">
        <v>0.2</v>
      </c>
      <c r="AM47" s="1" t="s">
        <v>676</v>
      </c>
      <c r="AN47" s="1">
        <v>0.1</v>
      </c>
      <c r="AO47" s="1">
        <f t="shared" si="19"/>
        <v>1.3</v>
      </c>
      <c r="AP47" s="1"/>
      <c r="AQ47" s="1"/>
      <c r="AR47" s="1"/>
      <c r="AS47" s="1"/>
      <c r="AT47" s="1"/>
      <c r="AU47" s="1" t="s">
        <v>696</v>
      </c>
      <c r="AV47" s="1">
        <v>0.35</v>
      </c>
      <c r="AW47" s="1">
        <f t="shared" si="20"/>
        <v>0.35</v>
      </c>
      <c r="AX47" s="1">
        <f t="shared" si="21"/>
        <v>90.695499999999996</v>
      </c>
      <c r="AY47" s="1">
        <f t="shared" si="22"/>
        <v>8.15</v>
      </c>
      <c r="AZ47" s="1">
        <f t="shared" si="23"/>
        <v>98.845500000000001</v>
      </c>
      <c r="BA47" s="1">
        <f t="shared" si="24"/>
        <v>3</v>
      </c>
      <c r="BB47" s="1">
        <f t="shared" si="25"/>
        <v>2</v>
      </c>
      <c r="BC47" s="16"/>
      <c r="BD47" s="16"/>
      <c r="BE47" s="16"/>
      <c r="BF47" s="16"/>
      <c r="BG47" s="16"/>
      <c r="BH47" s="16"/>
      <c r="BI47" s="16"/>
      <c r="BJ47" s="16"/>
      <c r="BK47" s="16"/>
      <c r="BL47" s="16"/>
    </row>
    <row r="48" spans="1:64" x14ac:dyDescent="0.25">
      <c r="A48" s="7" t="s">
        <v>671</v>
      </c>
      <c r="B48" s="7" t="s">
        <v>697</v>
      </c>
      <c r="C48" s="7" t="s">
        <v>698</v>
      </c>
      <c r="D48" s="2">
        <v>63.104999999999997</v>
      </c>
      <c r="E48" s="8" t="s">
        <v>76</v>
      </c>
      <c r="F48" s="8">
        <v>10</v>
      </c>
      <c r="G48" s="8" t="s">
        <v>64</v>
      </c>
      <c r="H48" s="8">
        <v>7</v>
      </c>
      <c r="I48" s="8">
        <v>0</v>
      </c>
      <c r="J48" s="8"/>
      <c r="K48" s="8"/>
      <c r="L48" s="8"/>
      <c r="M48" s="8"/>
      <c r="N48" s="1">
        <f t="shared" si="14"/>
        <v>24.031499999999998</v>
      </c>
      <c r="O48" s="1">
        <v>1.7450000000000001</v>
      </c>
      <c r="P48" s="1">
        <f t="shared" si="15"/>
        <v>67.45</v>
      </c>
      <c r="Q48" s="1"/>
      <c r="R48" s="1"/>
      <c r="S48" s="1">
        <f t="shared" si="16"/>
        <v>40.47</v>
      </c>
      <c r="T48" s="1">
        <v>65</v>
      </c>
      <c r="U48" s="1">
        <f t="shared" si="17"/>
        <v>6.5</v>
      </c>
      <c r="V48" s="1"/>
      <c r="W48" s="1"/>
      <c r="X48" s="1"/>
      <c r="Y48" s="1"/>
      <c r="Z48" s="8"/>
      <c r="AA48" s="8"/>
      <c r="AB48" s="8">
        <f t="shared" si="18"/>
        <v>0</v>
      </c>
      <c r="AC48" s="1"/>
      <c r="AD48" s="1"/>
      <c r="AE48" s="1"/>
      <c r="AF48" s="1"/>
      <c r="AG48" s="1">
        <f t="shared" si="13"/>
        <v>0</v>
      </c>
      <c r="AH48" s="1"/>
      <c r="AI48" s="1"/>
      <c r="AJ48" s="1"/>
      <c r="AK48" s="1"/>
      <c r="AL48" s="1"/>
      <c r="AM48" s="1" t="s">
        <v>676</v>
      </c>
      <c r="AN48" s="1">
        <v>0.1</v>
      </c>
      <c r="AO48" s="1">
        <f t="shared" si="19"/>
        <v>0.1</v>
      </c>
      <c r="AP48" s="1"/>
      <c r="AQ48" s="1"/>
      <c r="AR48" s="1"/>
      <c r="AS48" s="1"/>
      <c r="AT48" s="1"/>
      <c r="AU48" s="1" t="s">
        <v>65</v>
      </c>
      <c r="AV48" s="1">
        <v>0.1</v>
      </c>
      <c r="AW48" s="1">
        <f t="shared" si="20"/>
        <v>0.1</v>
      </c>
      <c r="AX48" s="1">
        <f t="shared" si="21"/>
        <v>71.001499999999993</v>
      </c>
      <c r="AY48" s="1">
        <f t="shared" si="22"/>
        <v>0.2</v>
      </c>
      <c r="AZ48" s="1">
        <f t="shared" si="23"/>
        <v>71.201499999999996</v>
      </c>
      <c r="BA48" s="1">
        <f t="shared" si="24"/>
        <v>103</v>
      </c>
      <c r="BB48" s="1">
        <f t="shared" si="25"/>
        <v>101</v>
      </c>
      <c r="BC48" s="16"/>
      <c r="BD48" s="16"/>
      <c r="BE48" s="16"/>
      <c r="BF48" s="16"/>
      <c r="BG48" s="16"/>
      <c r="BH48" s="16"/>
      <c r="BI48" s="16"/>
      <c r="BJ48" s="16"/>
      <c r="BK48" s="16"/>
      <c r="BL48" s="16"/>
    </row>
    <row r="49" spans="1:64" x14ac:dyDescent="0.25">
      <c r="A49" s="7" t="s">
        <v>671</v>
      </c>
      <c r="B49" s="7" t="s">
        <v>699</v>
      </c>
      <c r="C49" s="7" t="s">
        <v>700</v>
      </c>
      <c r="D49" s="2">
        <v>63.091250000000002</v>
      </c>
      <c r="E49" s="8" t="s">
        <v>76</v>
      </c>
      <c r="F49" s="8">
        <v>10</v>
      </c>
      <c r="G49" s="8" t="s">
        <v>76</v>
      </c>
      <c r="H49" s="8">
        <v>8</v>
      </c>
      <c r="I49" s="8">
        <v>5.1749999999999998</v>
      </c>
      <c r="J49" s="8"/>
      <c r="K49" s="8"/>
      <c r="L49" s="8"/>
      <c r="M49" s="8"/>
      <c r="N49" s="1">
        <f t="shared" si="14"/>
        <v>25.879874999999998</v>
      </c>
      <c r="O49" s="1">
        <v>3.0920000000000001</v>
      </c>
      <c r="P49" s="1">
        <f t="shared" si="15"/>
        <v>80.92</v>
      </c>
      <c r="Q49" s="1"/>
      <c r="R49" s="1"/>
      <c r="S49" s="1">
        <f t="shared" si="16"/>
        <v>48.552</v>
      </c>
      <c r="T49" s="1">
        <v>67.5</v>
      </c>
      <c r="U49" s="1">
        <f t="shared" si="17"/>
        <v>6.75</v>
      </c>
      <c r="V49" s="1"/>
      <c r="W49" s="1"/>
      <c r="X49" s="1"/>
      <c r="Y49" s="1"/>
      <c r="Z49" s="8"/>
      <c r="AA49" s="8"/>
      <c r="AB49" s="8">
        <f t="shared" si="18"/>
        <v>0</v>
      </c>
      <c r="AC49" s="1"/>
      <c r="AD49" s="1"/>
      <c r="AE49" s="1"/>
      <c r="AF49" s="1"/>
      <c r="AG49" s="1">
        <f t="shared" si="13"/>
        <v>0</v>
      </c>
      <c r="AH49" s="1" t="s">
        <v>701</v>
      </c>
      <c r="AI49" s="1" t="s">
        <v>702</v>
      </c>
      <c r="AJ49" s="1">
        <v>2.7</v>
      </c>
      <c r="AK49" s="1" t="s">
        <v>81</v>
      </c>
      <c r="AL49" s="1">
        <v>0.25</v>
      </c>
      <c r="AM49" s="1" t="s">
        <v>676</v>
      </c>
      <c r="AN49" s="1">
        <v>0.1</v>
      </c>
      <c r="AO49" s="1">
        <f t="shared" si="19"/>
        <v>3.0500000000000003</v>
      </c>
      <c r="AP49" s="1"/>
      <c r="AQ49" s="1"/>
      <c r="AR49" s="1"/>
      <c r="AS49" s="1"/>
      <c r="AT49" s="1"/>
      <c r="AU49" s="1" t="s">
        <v>65</v>
      </c>
      <c r="AV49" s="1">
        <v>0.1</v>
      </c>
      <c r="AW49" s="1">
        <f t="shared" si="20"/>
        <v>0.1</v>
      </c>
      <c r="AX49" s="1">
        <f t="shared" si="21"/>
        <v>81.181874999999991</v>
      </c>
      <c r="AY49" s="1">
        <f t="shared" si="22"/>
        <v>3.1500000000000004</v>
      </c>
      <c r="AZ49" s="1">
        <f t="shared" si="23"/>
        <v>84.331874999999997</v>
      </c>
      <c r="BA49" s="1">
        <f t="shared" si="24"/>
        <v>46</v>
      </c>
      <c r="BB49" s="1">
        <f t="shared" si="25"/>
        <v>40</v>
      </c>
      <c r="BC49" s="16"/>
      <c r="BD49" s="16"/>
      <c r="BE49" s="16"/>
      <c r="BF49" s="16"/>
      <c r="BG49" s="16"/>
      <c r="BH49" s="16"/>
      <c r="BI49" s="16"/>
      <c r="BJ49" s="16"/>
      <c r="BK49" s="16"/>
      <c r="BL49" s="16"/>
    </row>
    <row r="50" spans="1:64" x14ac:dyDescent="0.25">
      <c r="A50" s="7" t="s">
        <v>671</v>
      </c>
      <c r="B50" s="7" t="s">
        <v>703</v>
      </c>
      <c r="C50" s="7" t="s">
        <v>704</v>
      </c>
      <c r="D50" s="2">
        <v>63.112499999999997</v>
      </c>
      <c r="E50" s="8" t="s">
        <v>76</v>
      </c>
      <c r="F50" s="8">
        <v>10</v>
      </c>
      <c r="G50" s="8" t="s">
        <v>76</v>
      </c>
      <c r="H50" s="8">
        <v>8</v>
      </c>
      <c r="I50" s="8">
        <v>3.8250000000000002</v>
      </c>
      <c r="J50" s="8"/>
      <c r="K50" s="8"/>
      <c r="L50" s="8"/>
      <c r="M50" s="8"/>
      <c r="N50" s="1">
        <f t="shared" si="14"/>
        <v>25.481249999999999</v>
      </c>
      <c r="O50" s="1">
        <v>3.278</v>
      </c>
      <c r="P50" s="1">
        <f t="shared" si="15"/>
        <v>82.78</v>
      </c>
      <c r="Q50" s="1" t="s">
        <v>77</v>
      </c>
      <c r="R50" s="1">
        <v>0.2</v>
      </c>
      <c r="S50" s="1">
        <f t="shared" si="16"/>
        <v>49.788000000000004</v>
      </c>
      <c r="T50" s="1">
        <v>75</v>
      </c>
      <c r="U50" s="1">
        <f t="shared" si="17"/>
        <v>7.5</v>
      </c>
      <c r="V50" s="1"/>
      <c r="W50" s="1"/>
      <c r="X50" s="1"/>
      <c r="Y50" s="1"/>
      <c r="Z50" s="8" t="s">
        <v>705</v>
      </c>
      <c r="AA50" s="8">
        <v>0.58499999999999996</v>
      </c>
      <c r="AB50" s="8">
        <f t="shared" si="18"/>
        <v>0.58499999999999996</v>
      </c>
      <c r="AC50" s="1"/>
      <c r="AD50" s="1"/>
      <c r="AE50" s="1"/>
      <c r="AF50" s="1"/>
      <c r="AG50" s="1">
        <f t="shared" si="13"/>
        <v>0</v>
      </c>
      <c r="AH50" s="1"/>
      <c r="AI50" s="1"/>
      <c r="AJ50" s="1"/>
      <c r="AK50" s="1"/>
      <c r="AL50" s="1"/>
      <c r="AM50" s="1" t="s">
        <v>676</v>
      </c>
      <c r="AN50" s="1">
        <v>0.1</v>
      </c>
      <c r="AO50" s="1">
        <f t="shared" si="19"/>
        <v>0.1</v>
      </c>
      <c r="AP50" s="1"/>
      <c r="AQ50" s="1"/>
      <c r="AR50" s="1"/>
      <c r="AS50" s="1"/>
      <c r="AT50" s="1"/>
      <c r="AU50" s="1" t="s">
        <v>65</v>
      </c>
      <c r="AV50" s="1">
        <v>0.1</v>
      </c>
      <c r="AW50" s="1">
        <f t="shared" si="20"/>
        <v>0.1</v>
      </c>
      <c r="AX50" s="1">
        <f t="shared" si="21"/>
        <v>82.76925</v>
      </c>
      <c r="AY50" s="1">
        <f t="shared" si="22"/>
        <v>0.78499999999999992</v>
      </c>
      <c r="AZ50" s="1">
        <f t="shared" si="23"/>
        <v>83.554249999999996</v>
      </c>
      <c r="BA50" s="1">
        <f t="shared" si="24"/>
        <v>39</v>
      </c>
      <c r="BB50" s="1">
        <f t="shared" si="25"/>
        <v>43</v>
      </c>
      <c r="BC50" s="16"/>
      <c r="BD50" s="16"/>
      <c r="BE50" s="16"/>
      <c r="BF50" s="16"/>
      <c r="BG50" s="16"/>
      <c r="BH50" s="16"/>
      <c r="BI50" s="16"/>
      <c r="BJ50" s="16"/>
      <c r="BK50" s="16"/>
      <c r="BL50" s="16"/>
    </row>
    <row r="51" spans="1:64" x14ac:dyDescent="0.25">
      <c r="A51" s="7" t="s">
        <v>671</v>
      </c>
      <c r="B51" s="7" t="s">
        <v>706</v>
      </c>
      <c r="C51" s="7" t="s">
        <v>707</v>
      </c>
      <c r="D51" s="2">
        <v>63.141249999999999</v>
      </c>
      <c r="E51" s="8" t="s">
        <v>76</v>
      </c>
      <c r="F51" s="8">
        <v>10</v>
      </c>
      <c r="G51" s="8" t="s">
        <v>76</v>
      </c>
      <c r="H51" s="8">
        <v>8</v>
      </c>
      <c r="I51" s="8">
        <v>7.5</v>
      </c>
      <c r="J51" s="8"/>
      <c r="K51" s="8"/>
      <c r="L51" s="8"/>
      <c r="M51" s="8"/>
      <c r="N51" s="1">
        <f t="shared" si="14"/>
        <v>26.592375000000001</v>
      </c>
      <c r="O51" s="1">
        <v>3.859</v>
      </c>
      <c r="P51" s="1">
        <f t="shared" si="15"/>
        <v>88.59</v>
      </c>
      <c r="Q51" s="1" t="s">
        <v>77</v>
      </c>
      <c r="R51" s="1">
        <v>0.2</v>
      </c>
      <c r="S51" s="1">
        <f t="shared" si="16"/>
        <v>53.274000000000001</v>
      </c>
      <c r="T51" s="1">
        <v>94</v>
      </c>
      <c r="U51" s="1">
        <f t="shared" si="17"/>
        <v>9.4</v>
      </c>
      <c r="V51" s="1"/>
      <c r="W51" s="1"/>
      <c r="X51" s="1"/>
      <c r="Y51" s="1"/>
      <c r="Z51" s="8"/>
      <c r="AA51" s="8"/>
      <c r="AB51" s="8">
        <f t="shared" si="18"/>
        <v>0</v>
      </c>
      <c r="AC51" s="1"/>
      <c r="AD51" s="1"/>
      <c r="AE51" s="1" t="s">
        <v>152</v>
      </c>
      <c r="AF51" s="1">
        <v>0.25</v>
      </c>
      <c r="AG51" s="1">
        <f t="shared" si="13"/>
        <v>0.25</v>
      </c>
      <c r="AH51" s="1" t="s">
        <v>708</v>
      </c>
      <c r="AI51" s="1" t="s">
        <v>709</v>
      </c>
      <c r="AJ51" s="1">
        <v>3.1</v>
      </c>
      <c r="AK51" s="1" t="s">
        <v>710</v>
      </c>
      <c r="AL51" s="1">
        <v>0.8</v>
      </c>
      <c r="AM51" s="1" t="s">
        <v>711</v>
      </c>
      <c r="AN51" s="1">
        <v>0.2</v>
      </c>
      <c r="AO51" s="1">
        <f t="shared" si="19"/>
        <v>4.1000000000000005</v>
      </c>
      <c r="AP51" s="1" t="s">
        <v>712</v>
      </c>
      <c r="AQ51" s="1">
        <v>0.5</v>
      </c>
      <c r="AR51" s="1"/>
      <c r="AS51" s="1" t="s">
        <v>713</v>
      </c>
      <c r="AT51" s="1">
        <v>0.4</v>
      </c>
      <c r="AU51" s="1" t="s">
        <v>714</v>
      </c>
      <c r="AV51" s="1">
        <v>0.6</v>
      </c>
      <c r="AW51" s="1">
        <f t="shared" si="20"/>
        <v>1.5</v>
      </c>
      <c r="AX51" s="1">
        <f t="shared" si="21"/>
        <v>89.266375000000011</v>
      </c>
      <c r="AY51" s="1">
        <f t="shared" si="22"/>
        <v>5.8500000000000005</v>
      </c>
      <c r="AZ51" s="1">
        <f t="shared" si="23"/>
        <v>95.116375000000005</v>
      </c>
      <c r="BA51" s="1">
        <f t="shared" si="24"/>
        <v>20</v>
      </c>
      <c r="BB51" s="1">
        <f t="shared" si="25"/>
        <v>8</v>
      </c>
      <c r="BC51" s="16"/>
      <c r="BD51" s="16"/>
      <c r="BE51" s="16"/>
      <c r="BF51" s="16"/>
      <c r="BG51" s="16"/>
      <c r="BH51" s="16"/>
      <c r="BI51" s="16"/>
      <c r="BJ51" s="16"/>
      <c r="BK51" s="16"/>
      <c r="BL51" s="16"/>
    </row>
    <row r="52" spans="1:64" x14ac:dyDescent="0.25">
      <c r="A52" s="7" t="s">
        <v>671</v>
      </c>
      <c r="B52" s="7" t="s">
        <v>715</v>
      </c>
      <c r="C52" s="7" t="s">
        <v>716</v>
      </c>
      <c r="D52" s="2">
        <v>63.2</v>
      </c>
      <c r="E52" s="8" t="s">
        <v>76</v>
      </c>
      <c r="F52" s="8">
        <v>10</v>
      </c>
      <c r="G52" s="8" t="s">
        <v>76</v>
      </c>
      <c r="H52" s="8">
        <v>8</v>
      </c>
      <c r="I52" s="8">
        <v>7.5</v>
      </c>
      <c r="J52" s="8"/>
      <c r="K52" s="8"/>
      <c r="L52" s="8"/>
      <c r="M52" s="8"/>
      <c r="N52" s="1">
        <f t="shared" si="14"/>
        <v>26.61</v>
      </c>
      <c r="O52" s="1">
        <v>4.1219999999999999</v>
      </c>
      <c r="P52" s="1">
        <f t="shared" si="15"/>
        <v>91.22</v>
      </c>
      <c r="Q52" s="1" t="s">
        <v>185</v>
      </c>
      <c r="R52" s="1">
        <v>0.5</v>
      </c>
      <c r="S52" s="1">
        <f t="shared" si="16"/>
        <v>55.031999999999996</v>
      </c>
      <c r="T52" s="1">
        <v>80.5</v>
      </c>
      <c r="U52" s="1">
        <f t="shared" si="17"/>
        <v>8.0500000000000007</v>
      </c>
      <c r="V52" s="1" t="s">
        <v>717</v>
      </c>
      <c r="W52" s="1">
        <v>0.1</v>
      </c>
      <c r="X52" s="1" t="s">
        <v>718</v>
      </c>
      <c r="Y52" s="1">
        <v>0.1</v>
      </c>
      <c r="Z52" s="8"/>
      <c r="AA52" s="8"/>
      <c r="AB52" s="8">
        <f t="shared" si="18"/>
        <v>0.2</v>
      </c>
      <c r="AC52" s="1"/>
      <c r="AD52" s="1"/>
      <c r="AE52" s="1"/>
      <c r="AF52" s="1"/>
      <c r="AG52" s="1">
        <f t="shared" si="13"/>
        <v>0</v>
      </c>
      <c r="AH52" s="1" t="s">
        <v>719</v>
      </c>
      <c r="AI52" s="1" t="s">
        <v>720</v>
      </c>
      <c r="AJ52" s="1">
        <v>2.0499999999999998</v>
      </c>
      <c r="AK52" s="1"/>
      <c r="AL52" s="1"/>
      <c r="AM52" s="1" t="s">
        <v>676</v>
      </c>
      <c r="AN52" s="1">
        <v>0.1</v>
      </c>
      <c r="AO52" s="1">
        <f t="shared" si="19"/>
        <v>2.15</v>
      </c>
      <c r="AP52" s="1"/>
      <c r="AQ52" s="1"/>
      <c r="AR52" s="1"/>
      <c r="AS52" s="1"/>
      <c r="AT52" s="1"/>
      <c r="AU52" s="1" t="s">
        <v>65</v>
      </c>
      <c r="AV52" s="1">
        <v>0.1</v>
      </c>
      <c r="AW52" s="1">
        <f t="shared" si="20"/>
        <v>0.1</v>
      </c>
      <c r="AX52" s="1">
        <f t="shared" si="21"/>
        <v>89.691999999999993</v>
      </c>
      <c r="AY52" s="1">
        <f t="shared" si="22"/>
        <v>2.4500000000000002</v>
      </c>
      <c r="AZ52" s="1">
        <f t="shared" si="23"/>
        <v>92.141999999999996</v>
      </c>
      <c r="BA52" s="1">
        <f t="shared" si="24"/>
        <v>12</v>
      </c>
      <c r="BB52" s="1">
        <f t="shared" si="25"/>
        <v>11</v>
      </c>
      <c r="BC52" s="16"/>
      <c r="BD52" s="16"/>
      <c r="BE52" s="16"/>
      <c r="BF52" s="16"/>
      <c r="BG52" s="16"/>
      <c r="BH52" s="16"/>
      <c r="BI52" s="16"/>
      <c r="BJ52" s="16"/>
      <c r="BK52" s="16"/>
      <c r="BL52" s="16"/>
    </row>
    <row r="53" spans="1:64" x14ac:dyDescent="0.25">
      <c r="A53" s="7" t="s">
        <v>671</v>
      </c>
      <c r="B53" s="7" t="s">
        <v>721</v>
      </c>
      <c r="C53" s="7" t="s">
        <v>722</v>
      </c>
      <c r="D53" s="2">
        <v>63.067500000000003</v>
      </c>
      <c r="E53" s="8" t="s">
        <v>76</v>
      </c>
      <c r="F53" s="8">
        <v>10</v>
      </c>
      <c r="G53" s="8" t="s">
        <v>64</v>
      </c>
      <c r="H53" s="8">
        <v>7</v>
      </c>
      <c r="I53" s="8">
        <v>0</v>
      </c>
      <c r="J53" s="8"/>
      <c r="K53" s="8"/>
      <c r="L53" s="8"/>
      <c r="M53" s="8"/>
      <c r="N53" s="1">
        <f t="shared" si="14"/>
        <v>24.020249999999997</v>
      </c>
      <c r="O53" s="1">
        <v>3.0179999999999998</v>
      </c>
      <c r="P53" s="1">
        <f t="shared" si="15"/>
        <v>80.180000000000007</v>
      </c>
      <c r="Q53" s="1"/>
      <c r="R53" s="1"/>
      <c r="S53" s="1">
        <f t="shared" si="16"/>
        <v>48.108000000000004</v>
      </c>
      <c r="T53" s="1">
        <v>84</v>
      </c>
      <c r="U53" s="1">
        <f t="shared" si="17"/>
        <v>8.4</v>
      </c>
      <c r="V53" s="1"/>
      <c r="W53" s="1"/>
      <c r="X53" s="1"/>
      <c r="Y53" s="1"/>
      <c r="Z53" s="8"/>
      <c r="AA53" s="8"/>
      <c r="AB53" s="8">
        <f t="shared" si="18"/>
        <v>0</v>
      </c>
      <c r="AC53" s="1"/>
      <c r="AD53" s="1"/>
      <c r="AE53" s="1"/>
      <c r="AF53" s="1"/>
      <c r="AG53" s="1">
        <f t="shared" si="13"/>
        <v>0</v>
      </c>
      <c r="AH53" s="1"/>
      <c r="AI53" s="1"/>
      <c r="AJ53" s="1"/>
      <c r="AK53" s="1"/>
      <c r="AL53" s="1"/>
      <c r="AM53" s="1" t="s">
        <v>676</v>
      </c>
      <c r="AN53" s="1">
        <v>0.1</v>
      </c>
      <c r="AO53" s="1">
        <f t="shared" si="19"/>
        <v>0.1</v>
      </c>
      <c r="AP53" s="1"/>
      <c r="AQ53" s="1"/>
      <c r="AR53" s="1"/>
      <c r="AS53" s="1"/>
      <c r="AT53" s="1"/>
      <c r="AU53" s="1" t="s">
        <v>65</v>
      </c>
      <c r="AV53" s="1">
        <v>0.1</v>
      </c>
      <c r="AW53" s="1">
        <f t="shared" si="20"/>
        <v>0.1</v>
      </c>
      <c r="AX53" s="1">
        <f t="shared" si="21"/>
        <v>80.528250000000014</v>
      </c>
      <c r="AY53" s="1">
        <f t="shared" si="22"/>
        <v>0.2</v>
      </c>
      <c r="AZ53" s="1">
        <f t="shared" si="23"/>
        <v>80.728250000000017</v>
      </c>
      <c r="BA53" s="1">
        <f t="shared" si="24"/>
        <v>51</v>
      </c>
      <c r="BB53" s="1">
        <f t="shared" si="25"/>
        <v>56</v>
      </c>
      <c r="BC53" s="16"/>
      <c r="BD53" s="16"/>
      <c r="BE53" s="16"/>
      <c r="BF53" s="16"/>
      <c r="BG53" s="16"/>
      <c r="BH53" s="16"/>
      <c r="BI53" s="16"/>
      <c r="BJ53" s="16"/>
      <c r="BK53" s="16"/>
      <c r="BL53" s="16"/>
    </row>
    <row r="54" spans="1:64" x14ac:dyDescent="0.25">
      <c r="A54" s="7" t="s">
        <v>671</v>
      </c>
      <c r="B54" s="7" t="s">
        <v>723</v>
      </c>
      <c r="C54" s="7" t="s">
        <v>724</v>
      </c>
      <c r="D54" s="2">
        <v>63.081249999999997</v>
      </c>
      <c r="E54" s="8" t="s">
        <v>76</v>
      </c>
      <c r="F54" s="8">
        <v>10</v>
      </c>
      <c r="G54" s="8" t="s">
        <v>64</v>
      </c>
      <c r="H54" s="8">
        <v>7</v>
      </c>
      <c r="I54" s="8">
        <v>1.8</v>
      </c>
      <c r="J54" s="8"/>
      <c r="K54" s="8"/>
      <c r="L54" s="8"/>
      <c r="M54" s="8"/>
      <c r="N54" s="1">
        <f t="shared" si="14"/>
        <v>24.564374999999998</v>
      </c>
      <c r="O54" s="1">
        <v>2.4470000000000001</v>
      </c>
      <c r="P54" s="1">
        <f t="shared" si="15"/>
        <v>74.47</v>
      </c>
      <c r="Q54" s="1"/>
      <c r="R54" s="1"/>
      <c r="S54" s="1">
        <f t="shared" si="16"/>
        <v>44.681999999999995</v>
      </c>
      <c r="T54" s="1">
        <v>82.5</v>
      </c>
      <c r="U54" s="1">
        <f t="shared" si="17"/>
        <v>8.25</v>
      </c>
      <c r="V54" s="1"/>
      <c r="W54" s="1"/>
      <c r="X54" s="1"/>
      <c r="Y54" s="1"/>
      <c r="Z54" s="8"/>
      <c r="AA54" s="8"/>
      <c r="AB54" s="8">
        <f t="shared" si="18"/>
        <v>0</v>
      </c>
      <c r="AC54" s="1"/>
      <c r="AD54" s="1"/>
      <c r="AE54" s="1"/>
      <c r="AF54" s="1"/>
      <c r="AG54" s="1">
        <f t="shared" si="13"/>
        <v>0</v>
      </c>
      <c r="AH54" s="1"/>
      <c r="AI54" s="1"/>
      <c r="AJ54" s="1"/>
      <c r="AK54" s="1"/>
      <c r="AL54" s="1"/>
      <c r="AM54" s="1" t="s">
        <v>676</v>
      </c>
      <c r="AN54" s="1">
        <v>0.1</v>
      </c>
      <c r="AO54" s="1">
        <f t="shared" si="19"/>
        <v>0.1</v>
      </c>
      <c r="AP54" s="1"/>
      <c r="AQ54" s="1"/>
      <c r="AR54" s="1"/>
      <c r="AS54" s="1"/>
      <c r="AT54" s="1"/>
      <c r="AU54" s="1" t="s">
        <v>65</v>
      </c>
      <c r="AV54" s="1">
        <v>0.1</v>
      </c>
      <c r="AW54" s="1">
        <f t="shared" si="20"/>
        <v>0.1</v>
      </c>
      <c r="AX54" s="1">
        <f t="shared" si="21"/>
        <v>77.496375</v>
      </c>
      <c r="AY54" s="1">
        <f t="shared" si="22"/>
        <v>0.2</v>
      </c>
      <c r="AZ54" s="1">
        <f t="shared" si="23"/>
        <v>77.696375000000003</v>
      </c>
      <c r="BA54" s="1">
        <f t="shared" si="24"/>
        <v>84</v>
      </c>
      <c r="BB54" s="1">
        <f t="shared" si="25"/>
        <v>80</v>
      </c>
      <c r="BC54" s="16"/>
      <c r="BD54" s="16"/>
      <c r="BE54" s="16"/>
      <c r="BF54" s="16"/>
      <c r="BG54" s="16"/>
      <c r="BH54" s="16"/>
      <c r="BI54" s="16"/>
      <c r="BJ54" s="16"/>
      <c r="BK54" s="16"/>
      <c r="BL54" s="16"/>
    </row>
    <row r="55" spans="1:64" x14ac:dyDescent="0.25">
      <c r="A55" s="7" t="s">
        <v>671</v>
      </c>
      <c r="B55" s="7" t="s">
        <v>725</v>
      </c>
      <c r="C55" s="7" t="s">
        <v>726</v>
      </c>
      <c r="D55" s="2">
        <v>63.053750000000001</v>
      </c>
      <c r="E55" s="8" t="s">
        <v>76</v>
      </c>
      <c r="F55" s="8">
        <v>10</v>
      </c>
      <c r="G55" s="8" t="s">
        <v>64</v>
      </c>
      <c r="H55" s="8">
        <v>7</v>
      </c>
      <c r="I55" s="8">
        <v>0</v>
      </c>
      <c r="J55" s="8"/>
      <c r="K55" s="8"/>
      <c r="L55" s="8"/>
      <c r="M55" s="8"/>
      <c r="N55" s="1">
        <f t="shared" si="14"/>
        <v>24.016125000000002</v>
      </c>
      <c r="O55" s="1">
        <v>1.7729999999999999</v>
      </c>
      <c r="P55" s="1">
        <f t="shared" si="15"/>
        <v>67.73</v>
      </c>
      <c r="Q55" s="1"/>
      <c r="R55" s="1"/>
      <c r="S55" s="1">
        <f t="shared" si="16"/>
        <v>40.637999999999998</v>
      </c>
      <c r="T55" s="1">
        <v>62.5</v>
      </c>
      <c r="U55" s="1">
        <f t="shared" si="17"/>
        <v>6.25</v>
      </c>
      <c r="V55" s="1"/>
      <c r="W55" s="1"/>
      <c r="X55" s="1"/>
      <c r="Y55" s="1"/>
      <c r="Z55" s="8"/>
      <c r="AA55" s="8"/>
      <c r="AB55" s="8">
        <f t="shared" si="18"/>
        <v>0</v>
      </c>
      <c r="AC55" s="1"/>
      <c r="AD55" s="1"/>
      <c r="AE55" s="1"/>
      <c r="AF55" s="1"/>
      <c r="AG55" s="1">
        <f t="shared" si="13"/>
        <v>0</v>
      </c>
      <c r="AH55" s="1"/>
      <c r="AI55" s="1"/>
      <c r="AJ55" s="1"/>
      <c r="AK55" s="1"/>
      <c r="AL55" s="1"/>
      <c r="AM55" s="1" t="s">
        <v>676</v>
      </c>
      <c r="AN55" s="1">
        <v>0.1</v>
      </c>
      <c r="AO55" s="1">
        <f t="shared" si="19"/>
        <v>0.1</v>
      </c>
      <c r="AP55" s="1"/>
      <c r="AQ55" s="1"/>
      <c r="AR55" s="1"/>
      <c r="AS55" s="1"/>
      <c r="AT55" s="1"/>
      <c r="AU55" s="1" t="s">
        <v>65</v>
      </c>
      <c r="AV55" s="1">
        <v>0.1</v>
      </c>
      <c r="AW55" s="1">
        <f t="shared" si="20"/>
        <v>0.1</v>
      </c>
      <c r="AX55" s="1">
        <f t="shared" si="21"/>
        <v>70.904124999999993</v>
      </c>
      <c r="AY55" s="1">
        <f t="shared" si="22"/>
        <v>0.2</v>
      </c>
      <c r="AZ55" s="1">
        <f t="shared" si="23"/>
        <v>71.104124999999996</v>
      </c>
      <c r="BA55" s="1">
        <f t="shared" si="24"/>
        <v>102</v>
      </c>
      <c r="BB55" s="1">
        <f t="shared" si="25"/>
        <v>102</v>
      </c>
      <c r="BC55" s="16"/>
      <c r="BD55" s="16"/>
      <c r="BE55" s="16"/>
      <c r="BF55" s="16"/>
      <c r="BG55" s="16"/>
      <c r="BH55" s="16"/>
      <c r="BI55" s="16"/>
      <c r="BJ55" s="16"/>
      <c r="BK55" s="16"/>
      <c r="BL55" s="16"/>
    </row>
    <row r="56" spans="1:64" x14ac:dyDescent="0.25">
      <c r="A56" s="7" t="s">
        <v>671</v>
      </c>
      <c r="B56" s="7" t="s">
        <v>727</v>
      </c>
      <c r="C56" s="7" t="s">
        <v>728</v>
      </c>
      <c r="D56" s="2">
        <v>62.916249999999998</v>
      </c>
      <c r="E56" s="8" t="s">
        <v>76</v>
      </c>
      <c r="F56" s="8">
        <v>10</v>
      </c>
      <c r="G56" s="8" t="s">
        <v>64</v>
      </c>
      <c r="H56" s="8">
        <v>7</v>
      </c>
      <c r="I56" s="8">
        <v>0</v>
      </c>
      <c r="J56" s="8"/>
      <c r="K56" s="8"/>
      <c r="L56" s="8"/>
      <c r="M56" s="8"/>
      <c r="N56" s="1">
        <f t="shared" si="14"/>
        <v>23.974874999999997</v>
      </c>
      <c r="O56" s="1">
        <v>1.2549999999999999</v>
      </c>
      <c r="P56" s="1">
        <f t="shared" si="15"/>
        <v>62.55</v>
      </c>
      <c r="Q56" s="1"/>
      <c r="R56" s="1"/>
      <c r="S56" s="1">
        <f t="shared" si="16"/>
        <v>37.529999999999994</v>
      </c>
      <c r="T56" s="1">
        <v>72</v>
      </c>
      <c r="U56" s="1">
        <f t="shared" si="17"/>
        <v>7.2</v>
      </c>
      <c r="V56" s="1"/>
      <c r="W56" s="1"/>
      <c r="X56" s="1"/>
      <c r="Y56" s="1"/>
      <c r="Z56" s="8"/>
      <c r="AA56" s="8"/>
      <c r="AB56" s="8">
        <f t="shared" si="18"/>
        <v>0</v>
      </c>
      <c r="AC56" s="1"/>
      <c r="AD56" s="1"/>
      <c r="AE56" s="1"/>
      <c r="AF56" s="1"/>
      <c r="AG56" s="1">
        <f t="shared" si="13"/>
        <v>0</v>
      </c>
      <c r="AH56" s="1"/>
      <c r="AI56" s="1"/>
      <c r="AJ56" s="1"/>
      <c r="AK56" s="1"/>
      <c r="AL56" s="1"/>
      <c r="AM56" s="1" t="s">
        <v>676</v>
      </c>
      <c r="AN56" s="1">
        <v>0.1</v>
      </c>
      <c r="AO56" s="1">
        <f t="shared" si="19"/>
        <v>0.1</v>
      </c>
      <c r="AP56" s="1"/>
      <c r="AQ56" s="1"/>
      <c r="AR56" s="1"/>
      <c r="AS56" s="1"/>
      <c r="AT56" s="1"/>
      <c r="AU56" s="1" t="s">
        <v>65</v>
      </c>
      <c r="AV56" s="1">
        <v>0.1</v>
      </c>
      <c r="AW56" s="1">
        <f t="shared" si="20"/>
        <v>0.1</v>
      </c>
      <c r="AX56" s="1">
        <f t="shared" si="21"/>
        <v>68.704874999999987</v>
      </c>
      <c r="AY56" s="1">
        <f t="shared" si="22"/>
        <v>0.2</v>
      </c>
      <c r="AZ56" s="1">
        <f t="shared" si="23"/>
        <v>68.90487499999999</v>
      </c>
      <c r="BA56" s="1">
        <f t="shared" si="24"/>
        <v>108</v>
      </c>
      <c r="BB56" s="1">
        <f t="shared" si="25"/>
        <v>106</v>
      </c>
      <c r="BC56" s="16"/>
      <c r="BD56" s="16"/>
      <c r="BE56" s="16"/>
      <c r="BF56" s="16"/>
      <c r="BG56" s="16"/>
      <c r="BH56" s="16"/>
      <c r="BI56" s="16"/>
      <c r="BJ56" s="16"/>
      <c r="BK56" s="16"/>
      <c r="BL56" s="16"/>
    </row>
    <row r="57" spans="1:64" x14ac:dyDescent="0.25">
      <c r="A57" s="7" t="s">
        <v>671</v>
      </c>
      <c r="B57" s="7" t="s">
        <v>729</v>
      </c>
      <c r="C57" s="7" t="s">
        <v>730</v>
      </c>
      <c r="D57" s="2">
        <v>63.108480338446597</v>
      </c>
      <c r="E57" s="8" t="s">
        <v>76</v>
      </c>
      <c r="F57" s="8">
        <v>10</v>
      </c>
      <c r="G57" s="8" t="s">
        <v>64</v>
      </c>
      <c r="H57" s="8">
        <v>7</v>
      </c>
      <c r="I57" s="8">
        <v>0</v>
      </c>
      <c r="J57" s="8"/>
      <c r="K57" s="8"/>
      <c r="L57" s="8"/>
      <c r="M57" s="8"/>
      <c r="N57" s="1">
        <f t="shared" si="14"/>
        <v>24.032544101533979</v>
      </c>
      <c r="O57" s="1">
        <v>2.4300000000000002</v>
      </c>
      <c r="P57" s="1">
        <f t="shared" si="15"/>
        <v>74.3</v>
      </c>
      <c r="Q57" s="1"/>
      <c r="R57" s="1"/>
      <c r="S57" s="1">
        <f t="shared" si="16"/>
        <v>44.58</v>
      </c>
      <c r="T57" s="1">
        <v>61.5</v>
      </c>
      <c r="U57" s="1">
        <f t="shared" si="17"/>
        <v>6.15</v>
      </c>
      <c r="V57" s="1"/>
      <c r="W57" s="1"/>
      <c r="X57" s="1"/>
      <c r="Y57" s="1"/>
      <c r="Z57" s="8"/>
      <c r="AA57" s="8"/>
      <c r="AB57" s="8">
        <f t="shared" si="18"/>
        <v>0</v>
      </c>
      <c r="AC57" s="1"/>
      <c r="AD57" s="1"/>
      <c r="AE57" s="1"/>
      <c r="AF57" s="1"/>
      <c r="AG57" s="1">
        <f t="shared" si="13"/>
        <v>0</v>
      </c>
      <c r="AH57" s="1"/>
      <c r="AI57" s="1"/>
      <c r="AJ57" s="1"/>
      <c r="AK57" s="1"/>
      <c r="AL57" s="1"/>
      <c r="AM57" s="1" t="s">
        <v>676</v>
      </c>
      <c r="AN57" s="1">
        <v>0.1</v>
      </c>
      <c r="AO57" s="1">
        <f t="shared" si="19"/>
        <v>0.1</v>
      </c>
      <c r="AP57" s="1"/>
      <c r="AQ57" s="1"/>
      <c r="AR57" s="1"/>
      <c r="AS57" s="1"/>
      <c r="AT57" s="1"/>
      <c r="AU57" s="1" t="s">
        <v>65</v>
      </c>
      <c r="AV57" s="1">
        <v>0.1</v>
      </c>
      <c r="AW57" s="1">
        <f t="shared" si="20"/>
        <v>0.1</v>
      </c>
      <c r="AX57" s="1">
        <f t="shared" si="21"/>
        <v>74.76254410153399</v>
      </c>
      <c r="AY57" s="1">
        <f t="shared" si="22"/>
        <v>0.2</v>
      </c>
      <c r="AZ57" s="1">
        <f t="shared" si="23"/>
        <v>74.962544101533993</v>
      </c>
      <c r="BA57" s="1">
        <f t="shared" si="24"/>
        <v>86</v>
      </c>
      <c r="BB57" s="1">
        <f t="shared" si="25"/>
        <v>92</v>
      </c>
      <c r="BC57" s="16"/>
      <c r="BD57" s="16"/>
      <c r="BE57" s="16"/>
      <c r="BF57" s="16"/>
      <c r="BG57" s="16"/>
      <c r="BH57" s="16"/>
      <c r="BI57" s="16"/>
      <c r="BJ57" s="16"/>
      <c r="BK57" s="16"/>
      <c r="BL57" s="16"/>
    </row>
    <row r="58" spans="1:64" x14ac:dyDescent="0.25">
      <c r="A58" s="7" t="s">
        <v>671</v>
      </c>
      <c r="B58" s="7" t="s">
        <v>731</v>
      </c>
      <c r="C58" s="7" t="s">
        <v>732</v>
      </c>
      <c r="D58" s="2">
        <v>62.267499999999998</v>
      </c>
      <c r="E58" s="8" t="s">
        <v>76</v>
      </c>
      <c r="F58" s="8">
        <v>10</v>
      </c>
      <c r="G58" s="8" t="s">
        <v>64</v>
      </c>
      <c r="H58" s="8">
        <v>7</v>
      </c>
      <c r="I58" s="8">
        <v>0</v>
      </c>
      <c r="J58" s="8"/>
      <c r="K58" s="8"/>
      <c r="L58" s="8"/>
      <c r="M58" s="8"/>
      <c r="N58" s="1">
        <f t="shared" si="14"/>
        <v>23.780249999999999</v>
      </c>
      <c r="O58" s="1">
        <v>3.2810000000000001</v>
      </c>
      <c r="P58" s="1">
        <f t="shared" si="15"/>
        <v>82.81</v>
      </c>
      <c r="Q58" s="1"/>
      <c r="R58" s="1"/>
      <c r="S58" s="1">
        <f t="shared" si="16"/>
        <v>49.686</v>
      </c>
      <c r="T58" s="1">
        <v>77.5</v>
      </c>
      <c r="U58" s="1">
        <f t="shared" si="17"/>
        <v>7.75</v>
      </c>
      <c r="V58" s="1"/>
      <c r="W58" s="1"/>
      <c r="X58" s="1"/>
      <c r="Y58" s="1"/>
      <c r="Z58" s="8"/>
      <c r="AA58" s="8"/>
      <c r="AB58" s="8">
        <f t="shared" si="18"/>
        <v>0</v>
      </c>
      <c r="AC58" s="1"/>
      <c r="AD58" s="1"/>
      <c r="AE58" s="1"/>
      <c r="AF58" s="1"/>
      <c r="AG58" s="1">
        <f t="shared" si="13"/>
        <v>0</v>
      </c>
      <c r="AH58" s="1"/>
      <c r="AI58" s="1"/>
      <c r="AJ58" s="1"/>
      <c r="AK58" s="1"/>
      <c r="AL58" s="1"/>
      <c r="AM58" s="1" t="s">
        <v>676</v>
      </c>
      <c r="AN58" s="1">
        <v>0.1</v>
      </c>
      <c r="AO58" s="1">
        <f t="shared" si="19"/>
        <v>0.1</v>
      </c>
      <c r="AP58" s="1"/>
      <c r="AQ58" s="1"/>
      <c r="AR58" s="1"/>
      <c r="AS58" s="1"/>
      <c r="AT58" s="1"/>
      <c r="AU58" s="1" t="s">
        <v>65</v>
      </c>
      <c r="AV58" s="1">
        <v>0.1</v>
      </c>
      <c r="AW58" s="1">
        <f t="shared" si="20"/>
        <v>0.1</v>
      </c>
      <c r="AX58" s="1">
        <f t="shared" si="21"/>
        <v>81.216250000000002</v>
      </c>
      <c r="AY58" s="1">
        <f t="shared" si="22"/>
        <v>0.2</v>
      </c>
      <c r="AZ58" s="1">
        <f t="shared" si="23"/>
        <v>81.416250000000005</v>
      </c>
      <c r="BA58" s="1">
        <f t="shared" si="24"/>
        <v>38</v>
      </c>
      <c r="BB58" s="1">
        <f t="shared" si="25"/>
        <v>51</v>
      </c>
      <c r="BC58" s="16"/>
      <c r="BD58" s="16"/>
      <c r="BE58" s="16"/>
      <c r="BF58" s="16"/>
      <c r="BG58" s="16"/>
      <c r="BH58" s="16"/>
      <c r="BI58" s="16"/>
      <c r="BJ58" s="16"/>
      <c r="BK58" s="16"/>
      <c r="BL58" s="16"/>
    </row>
    <row r="59" spans="1:64" x14ac:dyDescent="0.25">
      <c r="A59" s="7" t="s">
        <v>671</v>
      </c>
      <c r="B59" s="7" t="s">
        <v>733</v>
      </c>
      <c r="C59" s="7" t="s">
        <v>734</v>
      </c>
      <c r="D59" s="2">
        <v>62.978749999999998</v>
      </c>
      <c r="E59" s="8" t="s">
        <v>76</v>
      </c>
      <c r="F59" s="8">
        <v>10</v>
      </c>
      <c r="G59" s="8" t="s">
        <v>76</v>
      </c>
      <c r="H59" s="8">
        <v>8</v>
      </c>
      <c r="I59" s="8">
        <v>0</v>
      </c>
      <c r="J59" s="8"/>
      <c r="K59" s="8"/>
      <c r="L59" s="8"/>
      <c r="M59" s="8"/>
      <c r="N59" s="1">
        <f t="shared" si="14"/>
        <v>24.293624999999995</v>
      </c>
      <c r="O59" s="1">
        <v>1.252</v>
      </c>
      <c r="P59" s="1">
        <f t="shared" si="15"/>
        <v>62.519999999999996</v>
      </c>
      <c r="Q59" s="1"/>
      <c r="R59" s="1"/>
      <c r="S59" s="1">
        <f t="shared" si="16"/>
        <v>37.511999999999993</v>
      </c>
      <c r="T59" s="1">
        <v>69</v>
      </c>
      <c r="U59" s="1">
        <f t="shared" si="17"/>
        <v>6.9</v>
      </c>
      <c r="V59" s="1"/>
      <c r="W59" s="1"/>
      <c r="X59" s="1"/>
      <c r="Y59" s="1"/>
      <c r="Z59" s="8"/>
      <c r="AA59" s="8"/>
      <c r="AB59" s="8">
        <f t="shared" si="18"/>
        <v>0</v>
      </c>
      <c r="AC59" s="1"/>
      <c r="AD59" s="1"/>
      <c r="AE59" s="1"/>
      <c r="AF59" s="1"/>
      <c r="AG59" s="1">
        <f t="shared" si="13"/>
        <v>0</v>
      </c>
      <c r="AH59" s="1" t="s">
        <v>735</v>
      </c>
      <c r="AI59" s="1" t="s">
        <v>735</v>
      </c>
      <c r="AJ59" s="1">
        <v>1.5</v>
      </c>
      <c r="AK59" s="1"/>
      <c r="AL59" s="1"/>
      <c r="AM59" s="1" t="s">
        <v>676</v>
      </c>
      <c r="AN59" s="1">
        <v>0.1</v>
      </c>
      <c r="AO59" s="1">
        <f t="shared" si="19"/>
        <v>1.6</v>
      </c>
      <c r="AP59" s="1"/>
      <c r="AQ59" s="1"/>
      <c r="AR59" s="1"/>
      <c r="AS59" s="1"/>
      <c r="AT59" s="1"/>
      <c r="AU59" s="1" t="s">
        <v>65</v>
      </c>
      <c r="AV59" s="1">
        <v>0.1</v>
      </c>
      <c r="AW59" s="1">
        <f t="shared" si="20"/>
        <v>0.1</v>
      </c>
      <c r="AX59" s="1">
        <f t="shared" si="21"/>
        <v>68.705624999999998</v>
      </c>
      <c r="AY59" s="1">
        <f t="shared" si="22"/>
        <v>1.7000000000000002</v>
      </c>
      <c r="AZ59" s="1">
        <f t="shared" si="23"/>
        <v>70.405625000000001</v>
      </c>
      <c r="BA59" s="1">
        <f t="shared" si="24"/>
        <v>109</v>
      </c>
      <c r="BB59" s="1">
        <f t="shared" si="25"/>
        <v>103</v>
      </c>
      <c r="BC59" s="16"/>
      <c r="BD59" s="16"/>
      <c r="BE59" s="16"/>
      <c r="BF59" s="16"/>
      <c r="BG59" s="16"/>
      <c r="BH59" s="16"/>
      <c r="BI59" s="16"/>
      <c r="BJ59" s="16"/>
      <c r="BK59" s="16"/>
      <c r="BL59" s="16"/>
    </row>
    <row r="60" spans="1:64" x14ac:dyDescent="0.25">
      <c r="A60" s="7" t="s">
        <v>671</v>
      </c>
      <c r="B60" s="7" t="s">
        <v>736</v>
      </c>
      <c r="C60" s="9" t="s">
        <v>737</v>
      </c>
      <c r="D60" s="2">
        <v>63.042499999999997</v>
      </c>
      <c r="E60" s="8" t="s">
        <v>76</v>
      </c>
      <c r="F60" s="8">
        <v>10</v>
      </c>
      <c r="G60" s="8" t="s">
        <v>63</v>
      </c>
      <c r="H60" s="8">
        <v>9</v>
      </c>
      <c r="I60" s="8">
        <v>3.0750000000000002</v>
      </c>
      <c r="J60" s="8"/>
      <c r="K60" s="8"/>
      <c r="L60" s="8"/>
      <c r="M60" s="8"/>
      <c r="N60" s="1">
        <f t="shared" si="14"/>
        <v>25.535249999999998</v>
      </c>
      <c r="O60" s="1">
        <v>2.2240000000000002</v>
      </c>
      <c r="P60" s="1">
        <f t="shared" si="15"/>
        <v>72.240000000000009</v>
      </c>
      <c r="Q60" s="1"/>
      <c r="R60" s="1"/>
      <c r="S60" s="1">
        <f t="shared" si="16"/>
        <v>43.344000000000001</v>
      </c>
      <c r="T60" s="1">
        <v>0</v>
      </c>
      <c r="U60" s="1">
        <f t="shared" si="17"/>
        <v>0</v>
      </c>
      <c r="V60" s="1"/>
      <c r="W60" s="1"/>
      <c r="X60" s="1"/>
      <c r="Y60" s="1"/>
      <c r="Z60" s="8"/>
      <c r="AA60" s="8"/>
      <c r="AB60" s="8">
        <f t="shared" si="18"/>
        <v>0</v>
      </c>
      <c r="AC60" s="1"/>
      <c r="AD60" s="1"/>
      <c r="AE60" s="1"/>
      <c r="AF60" s="1"/>
      <c r="AG60" s="1">
        <f t="shared" si="13"/>
        <v>0</v>
      </c>
      <c r="AH60" s="1"/>
      <c r="AI60" s="1"/>
      <c r="AJ60" s="1"/>
      <c r="AK60" s="1"/>
      <c r="AL60" s="1"/>
      <c r="AM60" s="1" t="s">
        <v>676</v>
      </c>
      <c r="AN60" s="1">
        <v>0.1</v>
      </c>
      <c r="AO60" s="1">
        <f t="shared" si="19"/>
        <v>0.1</v>
      </c>
      <c r="AP60" s="1"/>
      <c r="AQ60" s="1"/>
      <c r="AR60" s="1"/>
      <c r="AS60" s="1"/>
      <c r="AT60" s="1"/>
      <c r="AU60" s="1" t="s">
        <v>65</v>
      </c>
      <c r="AV60" s="1">
        <v>0.1</v>
      </c>
      <c r="AW60" s="1">
        <f t="shared" si="20"/>
        <v>0.1</v>
      </c>
      <c r="AX60" s="1">
        <f t="shared" si="21"/>
        <v>68.879249999999999</v>
      </c>
      <c r="AY60" s="1">
        <f t="shared" si="22"/>
        <v>0.2</v>
      </c>
      <c r="AZ60" s="1">
        <f t="shared" si="23"/>
        <v>69.079250000000002</v>
      </c>
      <c r="BA60" s="1">
        <f t="shared" si="24"/>
        <v>93</v>
      </c>
      <c r="BB60" s="1">
        <f t="shared" si="25"/>
        <v>105</v>
      </c>
      <c r="BC60" s="16"/>
      <c r="BD60" s="16"/>
      <c r="BE60" s="16"/>
      <c r="BF60" s="16"/>
      <c r="BG60" s="16"/>
      <c r="BH60" s="16"/>
      <c r="BI60" s="16"/>
      <c r="BJ60" s="16"/>
      <c r="BK60" s="16"/>
      <c r="BL60" s="16"/>
    </row>
    <row r="61" spans="1:64" x14ac:dyDescent="0.25">
      <c r="A61" s="7" t="s">
        <v>671</v>
      </c>
      <c r="B61" s="7" t="s">
        <v>738</v>
      </c>
      <c r="C61" s="7" t="s">
        <v>739</v>
      </c>
      <c r="D61" s="2">
        <v>63.09375</v>
      </c>
      <c r="E61" s="8" t="s">
        <v>76</v>
      </c>
      <c r="F61" s="8">
        <v>10</v>
      </c>
      <c r="G61" s="8" t="s">
        <v>76</v>
      </c>
      <c r="H61" s="8">
        <v>8</v>
      </c>
      <c r="I61" s="8">
        <v>0</v>
      </c>
      <c r="J61" s="8"/>
      <c r="K61" s="8"/>
      <c r="L61" s="8"/>
      <c r="M61" s="8"/>
      <c r="N61" s="1">
        <f t="shared" si="14"/>
        <v>24.328125</v>
      </c>
      <c r="O61" s="1">
        <v>2.3109999999999999</v>
      </c>
      <c r="P61" s="1">
        <f t="shared" si="15"/>
        <v>73.11</v>
      </c>
      <c r="Q61" s="1"/>
      <c r="R61" s="1"/>
      <c r="S61" s="1">
        <f t="shared" si="16"/>
        <v>43.866</v>
      </c>
      <c r="T61" s="1">
        <v>65</v>
      </c>
      <c r="U61" s="1">
        <f t="shared" si="17"/>
        <v>6.5</v>
      </c>
      <c r="V61" s="1"/>
      <c r="W61" s="1"/>
      <c r="X61" s="1"/>
      <c r="Y61" s="1"/>
      <c r="Z61" s="8"/>
      <c r="AA61" s="8"/>
      <c r="AB61" s="8">
        <f t="shared" si="18"/>
        <v>0</v>
      </c>
      <c r="AC61" s="1"/>
      <c r="AD61" s="1"/>
      <c r="AE61" s="1"/>
      <c r="AF61" s="1"/>
      <c r="AG61" s="1">
        <f t="shared" si="13"/>
        <v>0</v>
      </c>
      <c r="AH61" s="1"/>
      <c r="AI61" s="1"/>
      <c r="AJ61" s="1"/>
      <c r="AK61" s="1"/>
      <c r="AL61" s="1"/>
      <c r="AM61" s="1" t="s">
        <v>676</v>
      </c>
      <c r="AN61" s="1">
        <v>0.1</v>
      </c>
      <c r="AO61" s="1">
        <f t="shared" si="19"/>
        <v>0.1</v>
      </c>
      <c r="AP61" s="1"/>
      <c r="AQ61" s="1"/>
      <c r="AR61" s="1"/>
      <c r="AS61" s="1"/>
      <c r="AT61" s="1"/>
      <c r="AU61" s="1" t="s">
        <v>65</v>
      </c>
      <c r="AV61" s="1">
        <v>0.1</v>
      </c>
      <c r="AW61" s="1">
        <f t="shared" si="20"/>
        <v>0.1</v>
      </c>
      <c r="AX61" s="1">
        <f t="shared" si="21"/>
        <v>74.694125</v>
      </c>
      <c r="AY61" s="1">
        <f t="shared" si="22"/>
        <v>0.2</v>
      </c>
      <c r="AZ61" s="1">
        <f t="shared" si="23"/>
        <v>74.894125000000003</v>
      </c>
      <c r="BA61" s="1">
        <f t="shared" si="24"/>
        <v>92</v>
      </c>
      <c r="BB61" s="1">
        <f t="shared" si="25"/>
        <v>93</v>
      </c>
      <c r="BC61" s="16"/>
      <c r="BD61" s="16"/>
      <c r="BE61" s="16"/>
      <c r="BF61" s="16"/>
      <c r="BG61" s="16"/>
      <c r="BH61" s="16"/>
      <c r="BI61" s="16"/>
      <c r="BJ61" s="16"/>
      <c r="BK61" s="16"/>
      <c r="BL61" s="16"/>
    </row>
    <row r="62" spans="1:64" x14ac:dyDescent="0.25">
      <c r="A62" s="7" t="s">
        <v>671</v>
      </c>
      <c r="B62" s="7" t="s">
        <v>740</v>
      </c>
      <c r="C62" s="7" t="s">
        <v>741</v>
      </c>
      <c r="D62" s="2">
        <v>62.954999999999998</v>
      </c>
      <c r="E62" s="8" t="s">
        <v>76</v>
      </c>
      <c r="F62" s="8">
        <v>10</v>
      </c>
      <c r="G62" s="8" t="s">
        <v>76</v>
      </c>
      <c r="H62" s="8">
        <v>8</v>
      </c>
      <c r="I62" s="8">
        <v>0</v>
      </c>
      <c r="J62" s="8"/>
      <c r="K62" s="8"/>
      <c r="L62" s="8"/>
      <c r="M62" s="8"/>
      <c r="N62" s="1">
        <f t="shared" si="14"/>
        <v>24.2865</v>
      </c>
      <c r="O62" s="1">
        <v>2.0379999999999998</v>
      </c>
      <c r="P62" s="1">
        <f t="shared" si="15"/>
        <v>70.38</v>
      </c>
      <c r="Q62" s="1"/>
      <c r="R62" s="1"/>
      <c r="S62" s="1">
        <f t="shared" si="16"/>
        <v>42.227999999999994</v>
      </c>
      <c r="T62" s="1">
        <v>65</v>
      </c>
      <c r="U62" s="1">
        <f t="shared" si="17"/>
        <v>6.5</v>
      </c>
      <c r="V62" s="1"/>
      <c r="W62" s="1"/>
      <c r="X62" s="1"/>
      <c r="Y62" s="1"/>
      <c r="Z62" s="8"/>
      <c r="AA62" s="8"/>
      <c r="AB62" s="8">
        <f t="shared" si="18"/>
        <v>0</v>
      </c>
      <c r="AC62" s="1"/>
      <c r="AD62" s="1"/>
      <c r="AE62" s="1"/>
      <c r="AF62" s="1"/>
      <c r="AG62" s="1">
        <f t="shared" si="13"/>
        <v>0</v>
      </c>
      <c r="AH62" s="1"/>
      <c r="AI62" s="1"/>
      <c r="AJ62" s="1"/>
      <c r="AK62" s="1"/>
      <c r="AL62" s="1"/>
      <c r="AM62" s="1" t="s">
        <v>676</v>
      </c>
      <c r="AN62" s="1">
        <v>0.1</v>
      </c>
      <c r="AO62" s="1">
        <f t="shared" si="19"/>
        <v>0.1</v>
      </c>
      <c r="AP62" s="1"/>
      <c r="AQ62" s="1"/>
      <c r="AR62" s="1"/>
      <c r="AS62" s="1"/>
      <c r="AT62" s="1"/>
      <c r="AU62" s="1" t="s">
        <v>65</v>
      </c>
      <c r="AV62" s="1">
        <v>0.1</v>
      </c>
      <c r="AW62" s="1">
        <f t="shared" si="20"/>
        <v>0.1</v>
      </c>
      <c r="AX62" s="1">
        <f t="shared" si="21"/>
        <v>73.014499999999998</v>
      </c>
      <c r="AY62" s="1">
        <f t="shared" si="22"/>
        <v>0.2</v>
      </c>
      <c r="AZ62" s="1">
        <f t="shared" si="23"/>
        <v>73.214500000000001</v>
      </c>
      <c r="BA62" s="1">
        <f t="shared" si="24"/>
        <v>100</v>
      </c>
      <c r="BB62" s="1">
        <f t="shared" si="25"/>
        <v>97</v>
      </c>
      <c r="BC62" s="16"/>
      <c r="BD62" s="16"/>
      <c r="BE62" s="16"/>
      <c r="BF62" s="16"/>
      <c r="BG62" s="16"/>
      <c r="BH62" s="16"/>
      <c r="BI62" s="16"/>
      <c r="BJ62" s="16"/>
      <c r="BK62" s="16"/>
      <c r="BL62" s="16"/>
    </row>
    <row r="63" spans="1:64" x14ac:dyDescent="0.25">
      <c r="A63" s="7" t="s">
        <v>671</v>
      </c>
      <c r="B63" s="7" t="s">
        <v>742</v>
      </c>
      <c r="C63" s="9" t="s">
        <v>743</v>
      </c>
      <c r="D63" s="2">
        <v>62.993749999999999</v>
      </c>
      <c r="E63" s="8" t="s">
        <v>76</v>
      </c>
      <c r="F63" s="8">
        <v>10</v>
      </c>
      <c r="G63" s="8" t="s">
        <v>63</v>
      </c>
      <c r="H63" s="8">
        <v>9</v>
      </c>
      <c r="I63" s="8">
        <v>2.1749999999999998</v>
      </c>
      <c r="J63" s="8"/>
      <c r="K63" s="8"/>
      <c r="L63" s="8"/>
      <c r="M63" s="8"/>
      <c r="N63" s="1">
        <f t="shared" si="14"/>
        <v>25.250624999999999</v>
      </c>
      <c r="O63" s="1">
        <v>2.7090000000000001</v>
      </c>
      <c r="P63" s="1">
        <f t="shared" si="15"/>
        <v>77.09</v>
      </c>
      <c r="Q63" s="1"/>
      <c r="R63" s="1"/>
      <c r="S63" s="1">
        <f t="shared" si="16"/>
        <v>46.253999999999998</v>
      </c>
      <c r="T63" s="1">
        <v>85</v>
      </c>
      <c r="U63" s="1">
        <f t="shared" si="17"/>
        <v>8.5</v>
      </c>
      <c r="V63" s="1"/>
      <c r="W63" s="1"/>
      <c r="X63" s="1"/>
      <c r="Y63" s="1"/>
      <c r="Z63" s="8"/>
      <c r="AA63" s="8"/>
      <c r="AB63" s="8">
        <f t="shared" si="18"/>
        <v>0</v>
      </c>
      <c r="AC63" s="1"/>
      <c r="AD63" s="1"/>
      <c r="AE63" s="1"/>
      <c r="AF63" s="1"/>
      <c r="AG63" s="1">
        <f t="shared" si="13"/>
        <v>0</v>
      </c>
      <c r="AH63" s="1"/>
      <c r="AI63" s="1"/>
      <c r="AJ63" s="1"/>
      <c r="AK63" s="1"/>
      <c r="AL63" s="1"/>
      <c r="AM63" s="1" t="s">
        <v>676</v>
      </c>
      <c r="AN63" s="1">
        <v>0.1</v>
      </c>
      <c r="AO63" s="1">
        <f t="shared" si="19"/>
        <v>0.1</v>
      </c>
      <c r="AP63" s="1"/>
      <c r="AQ63" s="1"/>
      <c r="AR63" s="1"/>
      <c r="AS63" s="1"/>
      <c r="AT63" s="1"/>
      <c r="AU63" s="1" t="s">
        <v>65</v>
      </c>
      <c r="AV63" s="1">
        <v>0.1</v>
      </c>
      <c r="AW63" s="1">
        <f t="shared" si="20"/>
        <v>0.1</v>
      </c>
      <c r="AX63" s="1">
        <f t="shared" si="21"/>
        <v>80.004625000000004</v>
      </c>
      <c r="AY63" s="1">
        <f t="shared" si="22"/>
        <v>0.2</v>
      </c>
      <c r="AZ63" s="1">
        <f t="shared" si="23"/>
        <v>80.204625000000007</v>
      </c>
      <c r="BA63" s="1">
        <f t="shared" si="24"/>
        <v>69</v>
      </c>
      <c r="BB63" s="1">
        <f t="shared" si="25"/>
        <v>60</v>
      </c>
      <c r="BC63" s="16"/>
      <c r="BD63" s="16"/>
      <c r="BE63" s="16"/>
      <c r="BF63" s="16"/>
      <c r="BG63" s="16"/>
      <c r="BH63" s="16"/>
      <c r="BI63" s="16"/>
      <c r="BJ63" s="16"/>
      <c r="BK63" s="16"/>
      <c r="BL63" s="16"/>
    </row>
    <row r="64" spans="1:64" x14ac:dyDescent="0.25">
      <c r="A64" s="7" t="s">
        <v>671</v>
      </c>
      <c r="B64" s="7" t="s">
        <v>744</v>
      </c>
      <c r="C64" s="7" t="s">
        <v>745</v>
      </c>
      <c r="D64" s="2">
        <v>63.03875</v>
      </c>
      <c r="E64" s="8" t="s">
        <v>76</v>
      </c>
      <c r="F64" s="8">
        <v>10</v>
      </c>
      <c r="G64" s="8" t="s">
        <v>64</v>
      </c>
      <c r="H64" s="8">
        <v>7</v>
      </c>
      <c r="I64" s="8">
        <v>7.5</v>
      </c>
      <c r="J64" s="8"/>
      <c r="K64" s="8"/>
      <c r="L64" s="8" t="s">
        <v>746</v>
      </c>
      <c r="M64" s="8">
        <v>3</v>
      </c>
      <c r="N64" s="1">
        <f t="shared" si="14"/>
        <v>27.161624999999997</v>
      </c>
      <c r="O64" s="1">
        <v>3.2610000000000001</v>
      </c>
      <c r="P64" s="1">
        <f t="shared" si="15"/>
        <v>82.61</v>
      </c>
      <c r="Q64" s="1" t="s">
        <v>747</v>
      </c>
      <c r="R64" s="1">
        <v>0</v>
      </c>
      <c r="S64" s="1">
        <f t="shared" si="16"/>
        <v>49.565999999999995</v>
      </c>
      <c r="T64" s="1">
        <v>87</v>
      </c>
      <c r="U64" s="1">
        <f t="shared" si="17"/>
        <v>8.6999999999999993</v>
      </c>
      <c r="V64" s="1" t="s">
        <v>748</v>
      </c>
      <c r="W64" s="1">
        <v>4</v>
      </c>
      <c r="X64" s="1"/>
      <c r="Y64" s="1"/>
      <c r="Z64" s="8" t="s">
        <v>749</v>
      </c>
      <c r="AA64" s="8">
        <v>0.3</v>
      </c>
      <c r="AB64" s="8">
        <f t="shared" si="18"/>
        <v>4.3</v>
      </c>
      <c r="AC64" s="1" t="s">
        <v>750</v>
      </c>
      <c r="AD64" s="1">
        <v>0.3</v>
      </c>
      <c r="AE64" s="1"/>
      <c r="AF64" s="1"/>
      <c r="AG64" s="1">
        <f t="shared" si="13"/>
        <v>0.3</v>
      </c>
      <c r="AH64" s="1" t="s">
        <v>751</v>
      </c>
      <c r="AI64" s="1" t="s">
        <v>751</v>
      </c>
      <c r="AJ64" s="1">
        <v>2.1</v>
      </c>
      <c r="AK64" s="1"/>
      <c r="AL64" s="1"/>
      <c r="AM64" s="1" t="s">
        <v>676</v>
      </c>
      <c r="AN64" s="1">
        <v>0.1</v>
      </c>
      <c r="AO64" s="1">
        <f t="shared" si="19"/>
        <v>2.2000000000000002</v>
      </c>
      <c r="AP64" s="1"/>
      <c r="AQ64" s="1"/>
      <c r="AR64" s="1"/>
      <c r="AS64" s="1"/>
      <c r="AT64" s="1"/>
      <c r="AU64" s="1" t="s">
        <v>752</v>
      </c>
      <c r="AV64" s="1">
        <v>2.4</v>
      </c>
      <c r="AW64" s="1">
        <f t="shared" si="20"/>
        <v>2.4</v>
      </c>
      <c r="AX64" s="1">
        <f t="shared" si="21"/>
        <v>85.427624999999992</v>
      </c>
      <c r="AY64" s="1">
        <f t="shared" si="22"/>
        <v>9.1999999999999993</v>
      </c>
      <c r="AZ64" s="1">
        <f t="shared" si="23"/>
        <v>94.627624999999995</v>
      </c>
      <c r="BA64" s="1">
        <f t="shared" si="24"/>
        <v>41</v>
      </c>
      <c r="BB64" s="1">
        <f t="shared" si="25"/>
        <v>9</v>
      </c>
      <c r="BC64" s="16"/>
      <c r="BD64" s="16"/>
      <c r="BE64" s="16"/>
      <c r="BF64" s="16"/>
      <c r="BG64" s="16"/>
      <c r="BH64" s="16"/>
      <c r="BI64" s="16"/>
      <c r="BJ64" s="16"/>
      <c r="BK64" s="16"/>
      <c r="BL64" s="16"/>
    </row>
    <row r="65" spans="1:64" x14ac:dyDescent="0.25">
      <c r="A65" s="7" t="s">
        <v>671</v>
      </c>
      <c r="B65" s="7" t="s">
        <v>753</v>
      </c>
      <c r="C65" s="7" t="s">
        <v>754</v>
      </c>
      <c r="D65" s="2">
        <v>62.57</v>
      </c>
      <c r="E65" s="8" t="s">
        <v>76</v>
      </c>
      <c r="F65" s="8">
        <v>10</v>
      </c>
      <c r="G65" s="8" t="s">
        <v>64</v>
      </c>
      <c r="H65" s="8">
        <v>7</v>
      </c>
      <c r="I65" s="8">
        <v>0</v>
      </c>
      <c r="J65" s="8"/>
      <c r="K65" s="8"/>
      <c r="L65" s="8"/>
      <c r="M65" s="8"/>
      <c r="N65" s="1">
        <f t="shared" si="14"/>
        <v>23.870999999999999</v>
      </c>
      <c r="O65" s="1">
        <v>2.4780000000000002</v>
      </c>
      <c r="P65" s="1">
        <f t="shared" si="15"/>
        <v>74.78</v>
      </c>
      <c r="Q65" s="1"/>
      <c r="R65" s="1"/>
      <c r="S65" s="1">
        <f t="shared" si="16"/>
        <v>44.868000000000002</v>
      </c>
      <c r="T65" s="1">
        <v>80</v>
      </c>
      <c r="U65" s="1">
        <f t="shared" si="17"/>
        <v>8</v>
      </c>
      <c r="V65" s="1"/>
      <c r="W65" s="1"/>
      <c r="X65" s="1"/>
      <c r="Y65" s="1"/>
      <c r="Z65" s="8"/>
      <c r="AA65" s="8"/>
      <c r="AB65" s="8">
        <f t="shared" si="18"/>
        <v>0</v>
      </c>
      <c r="AC65" s="1"/>
      <c r="AD65" s="1"/>
      <c r="AE65" s="1"/>
      <c r="AF65" s="1"/>
      <c r="AG65" s="1">
        <f t="shared" si="13"/>
        <v>0</v>
      </c>
      <c r="AH65" s="1"/>
      <c r="AI65" s="1"/>
      <c r="AJ65" s="1"/>
      <c r="AK65" s="1"/>
      <c r="AL65" s="1"/>
      <c r="AM65" s="1" t="s">
        <v>676</v>
      </c>
      <c r="AN65" s="1">
        <v>0.1</v>
      </c>
      <c r="AO65" s="1">
        <f t="shared" si="19"/>
        <v>0.1</v>
      </c>
      <c r="AP65" s="1"/>
      <c r="AQ65" s="1"/>
      <c r="AR65" s="1"/>
      <c r="AS65" s="1"/>
      <c r="AT65" s="1"/>
      <c r="AU65" s="1" t="s">
        <v>65</v>
      </c>
      <c r="AV65" s="1">
        <v>0.1</v>
      </c>
      <c r="AW65" s="1">
        <f t="shared" si="20"/>
        <v>0.1</v>
      </c>
      <c r="AX65" s="1">
        <f t="shared" si="21"/>
        <v>76.739000000000004</v>
      </c>
      <c r="AY65" s="1">
        <f t="shared" si="22"/>
        <v>0.2</v>
      </c>
      <c r="AZ65" s="1">
        <f t="shared" si="23"/>
        <v>76.939000000000007</v>
      </c>
      <c r="BA65" s="1">
        <f t="shared" si="24"/>
        <v>79</v>
      </c>
      <c r="BB65" s="1">
        <f t="shared" si="25"/>
        <v>84</v>
      </c>
      <c r="BC65" s="16"/>
      <c r="BD65" s="16"/>
      <c r="BE65" s="16"/>
      <c r="BF65" s="16"/>
      <c r="BG65" s="16"/>
      <c r="BH65" s="16"/>
      <c r="BI65" s="16"/>
      <c r="BJ65" s="16"/>
      <c r="BK65" s="16"/>
      <c r="BL65" s="16"/>
    </row>
    <row r="66" spans="1:64" x14ac:dyDescent="0.25">
      <c r="A66" s="7" t="s">
        <v>671</v>
      </c>
      <c r="B66" s="7" t="s">
        <v>755</v>
      </c>
      <c r="C66" s="7" t="s">
        <v>756</v>
      </c>
      <c r="D66" s="2">
        <v>63.15625</v>
      </c>
      <c r="E66" s="8" t="s">
        <v>76</v>
      </c>
      <c r="F66" s="8">
        <v>10</v>
      </c>
      <c r="G66" s="8" t="s">
        <v>64</v>
      </c>
      <c r="H66" s="8">
        <v>7</v>
      </c>
      <c r="I66" s="8">
        <v>0</v>
      </c>
      <c r="J66" s="8"/>
      <c r="K66" s="8"/>
      <c r="L66" s="8"/>
      <c r="M66" s="8"/>
      <c r="N66" s="1">
        <f t="shared" si="14"/>
        <v>24.046875</v>
      </c>
      <c r="O66" s="1">
        <v>2.6139999999999999</v>
      </c>
      <c r="P66" s="1">
        <f t="shared" si="15"/>
        <v>76.14</v>
      </c>
      <c r="Q66" s="1" t="s">
        <v>574</v>
      </c>
      <c r="R66" s="1"/>
      <c r="S66" s="1">
        <f t="shared" si="16"/>
        <v>45.683999999999997</v>
      </c>
      <c r="T66" s="1">
        <v>70</v>
      </c>
      <c r="U66" s="1">
        <f t="shared" si="17"/>
        <v>7</v>
      </c>
      <c r="V66" s="1"/>
      <c r="W66" s="1"/>
      <c r="X66" s="1"/>
      <c r="Y66" s="1"/>
      <c r="Z66" s="8"/>
      <c r="AA66" s="8"/>
      <c r="AB66" s="8">
        <f t="shared" si="18"/>
        <v>0</v>
      </c>
      <c r="AC66" s="1"/>
      <c r="AD66" s="1"/>
      <c r="AE66" s="1"/>
      <c r="AF66" s="1"/>
      <c r="AG66" s="1">
        <f t="shared" si="13"/>
        <v>0</v>
      </c>
      <c r="AH66" s="1" t="s">
        <v>757</v>
      </c>
      <c r="AI66" s="1" t="s">
        <v>758</v>
      </c>
      <c r="AJ66" s="1">
        <v>1.75</v>
      </c>
      <c r="AK66" s="1"/>
      <c r="AL66" s="1"/>
      <c r="AM66" s="1" t="s">
        <v>676</v>
      </c>
      <c r="AN66" s="1">
        <v>0.1</v>
      </c>
      <c r="AO66" s="1">
        <f t="shared" si="19"/>
        <v>1.85</v>
      </c>
      <c r="AP66" s="1"/>
      <c r="AQ66" s="1"/>
      <c r="AR66" s="1"/>
      <c r="AS66" s="1"/>
      <c r="AT66" s="1"/>
      <c r="AU66" s="1" t="s">
        <v>65</v>
      </c>
      <c r="AV66" s="1">
        <v>0.1</v>
      </c>
      <c r="AW66" s="1">
        <f t="shared" si="20"/>
        <v>0.1</v>
      </c>
      <c r="AX66" s="1">
        <f t="shared" si="21"/>
        <v>76.730874999999997</v>
      </c>
      <c r="AY66" s="1">
        <f t="shared" si="22"/>
        <v>1.9500000000000002</v>
      </c>
      <c r="AZ66" s="1">
        <f t="shared" si="23"/>
        <v>78.680875</v>
      </c>
      <c r="BA66" s="1">
        <f t="shared" si="24"/>
        <v>73</v>
      </c>
      <c r="BB66" s="1">
        <f t="shared" si="25"/>
        <v>67</v>
      </c>
      <c r="BC66" s="16"/>
      <c r="BD66" s="16"/>
      <c r="BE66" s="16"/>
      <c r="BF66" s="16"/>
      <c r="BG66" s="16"/>
      <c r="BH66" s="16"/>
      <c r="BI66" s="16"/>
      <c r="BJ66" s="16"/>
      <c r="BK66" s="16"/>
      <c r="BL66" s="16"/>
    </row>
    <row r="67" spans="1:64" x14ac:dyDescent="0.25">
      <c r="A67" s="7" t="s">
        <v>671</v>
      </c>
      <c r="B67" s="7" t="s">
        <v>759</v>
      </c>
      <c r="C67" s="7" t="s">
        <v>760</v>
      </c>
      <c r="D67" s="2">
        <v>63.116250000000001</v>
      </c>
      <c r="E67" s="8" t="s">
        <v>76</v>
      </c>
      <c r="F67" s="8">
        <v>10</v>
      </c>
      <c r="G67" s="8" t="s">
        <v>64</v>
      </c>
      <c r="H67" s="8">
        <v>7</v>
      </c>
      <c r="I67" s="8">
        <v>2.0249999999999999</v>
      </c>
      <c r="J67" s="8"/>
      <c r="K67" s="8"/>
      <c r="L67" s="8"/>
      <c r="M67" s="8"/>
      <c r="N67" s="1">
        <f t="shared" si="14"/>
        <v>24.642375000000005</v>
      </c>
      <c r="O67" s="1">
        <v>3.0990000000000002</v>
      </c>
      <c r="P67" s="1">
        <f t="shared" si="15"/>
        <v>80.990000000000009</v>
      </c>
      <c r="Q67" s="1"/>
      <c r="R67" s="1"/>
      <c r="S67" s="1">
        <f t="shared" si="16"/>
        <v>48.594000000000001</v>
      </c>
      <c r="T67" s="1">
        <v>69</v>
      </c>
      <c r="U67" s="1">
        <f t="shared" si="17"/>
        <v>6.9</v>
      </c>
      <c r="V67" s="1"/>
      <c r="W67" s="1"/>
      <c r="X67" s="1"/>
      <c r="Y67" s="1"/>
      <c r="Z67" s="8"/>
      <c r="AA67" s="8"/>
      <c r="AB67" s="8">
        <f t="shared" si="18"/>
        <v>0</v>
      </c>
      <c r="AC67" s="1"/>
      <c r="AD67" s="1"/>
      <c r="AE67" s="1"/>
      <c r="AF67" s="1"/>
      <c r="AG67" s="1">
        <f t="shared" si="13"/>
        <v>0</v>
      </c>
      <c r="AH67" s="1"/>
      <c r="AI67" s="1"/>
      <c r="AJ67" s="1"/>
      <c r="AK67" s="1"/>
      <c r="AL67" s="1"/>
      <c r="AM67" s="1" t="s">
        <v>676</v>
      </c>
      <c r="AN67" s="1">
        <v>0.1</v>
      </c>
      <c r="AO67" s="1">
        <f t="shared" si="19"/>
        <v>0.1</v>
      </c>
      <c r="AP67" s="1"/>
      <c r="AQ67" s="1"/>
      <c r="AR67" s="1"/>
      <c r="AS67" s="1"/>
      <c r="AT67" s="1"/>
      <c r="AU67" s="1" t="s">
        <v>65</v>
      </c>
      <c r="AV67" s="1">
        <v>0.1</v>
      </c>
      <c r="AW67" s="1">
        <f t="shared" si="20"/>
        <v>0.1</v>
      </c>
      <c r="AX67" s="1">
        <f t="shared" si="21"/>
        <v>80.136375000000015</v>
      </c>
      <c r="AY67" s="1">
        <f t="shared" si="22"/>
        <v>0.2</v>
      </c>
      <c r="AZ67" s="1">
        <f t="shared" si="23"/>
        <v>80.336375000000018</v>
      </c>
      <c r="BA67" s="1">
        <f t="shared" si="24"/>
        <v>45</v>
      </c>
      <c r="BB67" s="1">
        <f t="shared" si="25"/>
        <v>59</v>
      </c>
      <c r="BC67" s="16"/>
      <c r="BD67" s="16"/>
      <c r="BE67" s="16"/>
      <c r="BF67" s="16"/>
      <c r="BG67" s="16"/>
      <c r="BH67" s="16"/>
      <c r="BI67" s="16"/>
      <c r="BJ67" s="16"/>
      <c r="BK67" s="16"/>
      <c r="BL67" s="16"/>
    </row>
    <row r="68" spans="1:64" x14ac:dyDescent="0.25">
      <c r="A68" s="7" t="s">
        <v>671</v>
      </c>
      <c r="B68" s="7" t="s">
        <v>761</v>
      </c>
      <c r="C68" s="7" t="s">
        <v>762</v>
      </c>
      <c r="D68" s="2">
        <v>61.947499999999998</v>
      </c>
      <c r="E68" s="8" t="s">
        <v>76</v>
      </c>
      <c r="F68" s="8">
        <v>10</v>
      </c>
      <c r="G68" s="8" t="s">
        <v>63</v>
      </c>
      <c r="H68" s="8">
        <v>9</v>
      </c>
      <c r="I68" s="8">
        <v>0</v>
      </c>
      <c r="J68" s="8"/>
      <c r="K68" s="8"/>
      <c r="L68" s="8"/>
      <c r="M68" s="8"/>
      <c r="N68" s="1">
        <f t="shared" si="14"/>
        <v>24.284249999999997</v>
      </c>
      <c r="O68" s="1">
        <v>4.1310000000000002</v>
      </c>
      <c r="P68" s="1">
        <f t="shared" si="15"/>
        <v>91.31</v>
      </c>
      <c r="Q68" s="1" t="s">
        <v>763</v>
      </c>
      <c r="R68" s="1">
        <v>0</v>
      </c>
      <c r="S68" s="1">
        <f t="shared" si="16"/>
        <v>54.786000000000001</v>
      </c>
      <c r="T68" s="1">
        <v>68.5</v>
      </c>
      <c r="U68" s="1">
        <f t="shared" si="17"/>
        <v>6.85</v>
      </c>
      <c r="V68" s="1"/>
      <c r="W68" s="1"/>
      <c r="X68" s="1"/>
      <c r="Y68" s="1"/>
      <c r="Z68" s="8"/>
      <c r="AA68" s="8"/>
      <c r="AB68" s="8">
        <f t="shared" si="18"/>
        <v>0</v>
      </c>
      <c r="AC68" s="1"/>
      <c r="AD68" s="1"/>
      <c r="AE68" s="1"/>
      <c r="AF68" s="1"/>
      <c r="AG68" s="1">
        <f t="shared" si="13"/>
        <v>0</v>
      </c>
      <c r="AH68" s="1"/>
      <c r="AI68" s="1"/>
      <c r="AJ68" s="1"/>
      <c r="AK68" s="1"/>
      <c r="AL68" s="1"/>
      <c r="AM68" s="1" t="s">
        <v>676</v>
      </c>
      <c r="AN68" s="1">
        <v>0.1</v>
      </c>
      <c r="AO68" s="1">
        <f t="shared" si="19"/>
        <v>0.1</v>
      </c>
      <c r="AP68" s="1"/>
      <c r="AQ68" s="1"/>
      <c r="AR68" s="1"/>
      <c r="AS68" s="1"/>
      <c r="AT68" s="1"/>
      <c r="AU68" s="1" t="s">
        <v>65</v>
      </c>
      <c r="AV68" s="1">
        <v>0.1</v>
      </c>
      <c r="AW68" s="1">
        <f t="shared" si="20"/>
        <v>0.1</v>
      </c>
      <c r="AX68" s="1">
        <f t="shared" si="21"/>
        <v>85.920249999999996</v>
      </c>
      <c r="AY68" s="1">
        <f t="shared" si="22"/>
        <v>0.2</v>
      </c>
      <c r="AZ68" s="1">
        <f t="shared" si="23"/>
        <v>86.120249999999999</v>
      </c>
      <c r="BA68" s="1">
        <f t="shared" si="24"/>
        <v>11</v>
      </c>
      <c r="BB68" s="1">
        <f t="shared" si="25"/>
        <v>34</v>
      </c>
      <c r="BC68" s="16"/>
      <c r="BD68" s="16"/>
      <c r="BE68" s="16"/>
      <c r="BF68" s="16"/>
      <c r="BG68" s="16"/>
      <c r="BH68" s="16"/>
      <c r="BI68" s="16"/>
      <c r="BJ68" s="16"/>
      <c r="BK68" s="16"/>
      <c r="BL68" s="16"/>
    </row>
    <row r="69" spans="1:64" x14ac:dyDescent="0.25">
      <c r="A69" s="7" t="s">
        <v>671</v>
      </c>
      <c r="B69" s="7" t="s">
        <v>764</v>
      </c>
      <c r="C69" s="7" t="s">
        <v>765</v>
      </c>
      <c r="D69" s="2">
        <v>62.994999999999997</v>
      </c>
      <c r="E69" s="8" t="s">
        <v>76</v>
      </c>
      <c r="F69" s="8">
        <v>10</v>
      </c>
      <c r="G69" s="8" t="s">
        <v>63</v>
      </c>
      <c r="H69" s="8">
        <v>9</v>
      </c>
      <c r="I69" s="8">
        <v>2.0249999999999999</v>
      </c>
      <c r="J69" s="8"/>
      <c r="K69" s="8"/>
      <c r="L69" s="8"/>
      <c r="M69" s="8"/>
      <c r="N69" s="1">
        <f t="shared" si="14"/>
        <v>25.206000000000003</v>
      </c>
      <c r="O69" s="1">
        <v>3.8039999999999998</v>
      </c>
      <c r="P69" s="1">
        <f t="shared" si="15"/>
        <v>88.039999999999992</v>
      </c>
      <c r="Q69" s="1"/>
      <c r="R69" s="1"/>
      <c r="S69" s="1">
        <f t="shared" si="16"/>
        <v>52.823999999999991</v>
      </c>
      <c r="T69" s="1">
        <v>85.5</v>
      </c>
      <c r="U69" s="1">
        <f t="shared" si="17"/>
        <v>8.5500000000000007</v>
      </c>
      <c r="V69" s="1" t="s">
        <v>766</v>
      </c>
      <c r="W69" s="1">
        <v>1</v>
      </c>
      <c r="X69" s="1"/>
      <c r="Y69" s="1"/>
      <c r="Z69" s="8"/>
      <c r="AA69" s="8"/>
      <c r="AB69" s="8">
        <f t="shared" si="18"/>
        <v>1</v>
      </c>
      <c r="AC69" s="1" t="s">
        <v>79</v>
      </c>
      <c r="AD69" s="1">
        <v>0.15</v>
      </c>
      <c r="AE69" s="1"/>
      <c r="AF69" s="1"/>
      <c r="AG69" s="1">
        <f t="shared" ref="AG69:AG116" si="26">AD69+AF69</f>
        <v>0.15</v>
      </c>
      <c r="AH69" s="1"/>
      <c r="AI69" s="1"/>
      <c r="AJ69" s="1"/>
      <c r="AK69" s="1"/>
      <c r="AL69" s="1"/>
      <c r="AM69" s="1" t="s">
        <v>676</v>
      </c>
      <c r="AN69" s="1">
        <v>0.1</v>
      </c>
      <c r="AO69" s="1">
        <f t="shared" si="19"/>
        <v>0.1</v>
      </c>
      <c r="AP69" s="1"/>
      <c r="AQ69" s="1"/>
      <c r="AR69" s="1"/>
      <c r="AS69" s="1"/>
      <c r="AT69" s="1"/>
      <c r="AU69" s="1" t="s">
        <v>65</v>
      </c>
      <c r="AV69" s="1">
        <v>0.1</v>
      </c>
      <c r="AW69" s="1">
        <f t="shared" si="20"/>
        <v>0.1</v>
      </c>
      <c r="AX69" s="1">
        <f t="shared" si="21"/>
        <v>86.58</v>
      </c>
      <c r="AY69" s="1">
        <f t="shared" si="22"/>
        <v>1.35</v>
      </c>
      <c r="AZ69" s="1">
        <f t="shared" si="23"/>
        <v>87.929999999999993</v>
      </c>
      <c r="BA69" s="1">
        <f t="shared" si="24"/>
        <v>23</v>
      </c>
      <c r="BB69" s="1">
        <f t="shared" si="25"/>
        <v>25</v>
      </c>
      <c r="BC69" s="16"/>
      <c r="BD69" s="16"/>
      <c r="BE69" s="16"/>
      <c r="BF69" s="16"/>
      <c r="BG69" s="16"/>
      <c r="BH69" s="16"/>
      <c r="BI69" s="16"/>
      <c r="BJ69" s="16"/>
      <c r="BK69" s="16"/>
      <c r="BL69" s="16"/>
    </row>
    <row r="70" spans="1:64" x14ac:dyDescent="0.25">
      <c r="A70" s="7" t="s">
        <v>671</v>
      </c>
      <c r="B70" s="7" t="s">
        <v>767</v>
      </c>
      <c r="C70" s="7" t="s">
        <v>768</v>
      </c>
      <c r="D70" s="2">
        <v>63.102499999999999</v>
      </c>
      <c r="E70" s="8" t="s">
        <v>76</v>
      </c>
      <c r="F70" s="8">
        <v>10</v>
      </c>
      <c r="G70" s="8" t="s">
        <v>63</v>
      </c>
      <c r="H70" s="8">
        <v>9</v>
      </c>
      <c r="I70" s="8">
        <v>5.9249999999999998</v>
      </c>
      <c r="J70" s="8"/>
      <c r="K70" s="8"/>
      <c r="L70" s="8"/>
      <c r="M70" s="8"/>
      <c r="N70" s="1">
        <f t="shared" ref="N70:N116" si="27">(D70+F70+I70+H70+K70+M70)*0.3</f>
        <v>26.408249999999995</v>
      </c>
      <c r="O70" s="1">
        <v>2.46</v>
      </c>
      <c r="P70" s="1">
        <f t="shared" ref="P70:P116" si="28">O70*10+50</f>
        <v>74.599999999999994</v>
      </c>
      <c r="Q70" s="1"/>
      <c r="R70" s="1"/>
      <c r="S70" s="1">
        <f t="shared" ref="S70:S116" si="29">(P70+R70)*0.6</f>
        <v>44.76</v>
      </c>
      <c r="T70" s="1">
        <v>81.5</v>
      </c>
      <c r="U70" s="1">
        <f t="shared" ref="U70:U116" si="30">T70/10</f>
        <v>8.15</v>
      </c>
      <c r="V70" s="1"/>
      <c r="W70" s="1"/>
      <c r="X70" s="1"/>
      <c r="Y70" s="1"/>
      <c r="Z70" s="8"/>
      <c r="AA70" s="8"/>
      <c r="AB70" s="8">
        <f t="shared" ref="AB70:AB116" si="31">W70+Y70+AA70</f>
        <v>0</v>
      </c>
      <c r="AC70" s="1"/>
      <c r="AD70" s="1"/>
      <c r="AE70" s="1"/>
      <c r="AF70" s="1"/>
      <c r="AG70" s="1">
        <f t="shared" si="26"/>
        <v>0</v>
      </c>
      <c r="AH70" s="1"/>
      <c r="AI70" s="1"/>
      <c r="AJ70" s="1"/>
      <c r="AK70" s="1"/>
      <c r="AL70" s="1"/>
      <c r="AM70" s="1" t="s">
        <v>676</v>
      </c>
      <c r="AN70" s="1">
        <v>0.1</v>
      </c>
      <c r="AO70" s="1">
        <f t="shared" ref="AO70:AO116" si="32">AJ70+AL70+AN70</f>
        <v>0.1</v>
      </c>
      <c r="AP70" s="1"/>
      <c r="AQ70" s="1"/>
      <c r="AR70" s="1"/>
      <c r="AS70" s="1"/>
      <c r="AT70" s="1"/>
      <c r="AU70" s="1" t="s">
        <v>65</v>
      </c>
      <c r="AV70" s="1">
        <v>0.1</v>
      </c>
      <c r="AW70" s="1">
        <f t="shared" ref="AW70:AW116" si="33">AT70+AV70+AQ70</f>
        <v>0.1</v>
      </c>
      <c r="AX70" s="1">
        <f t="shared" ref="AX70:AX116" si="34">N70+S70+U70</f>
        <v>79.318250000000006</v>
      </c>
      <c r="AY70" s="1">
        <f t="shared" ref="AY70:AY116" si="35">AB70+AG70+AO70+AW70</f>
        <v>0.2</v>
      </c>
      <c r="AZ70" s="1">
        <f t="shared" ref="AZ70:AZ116" si="36">AX70+AY70</f>
        <v>79.518250000000009</v>
      </c>
      <c r="BA70" s="1">
        <f t="shared" ref="BA70:BA101" si="37">RANK(O70,O:O)</f>
        <v>81</v>
      </c>
      <c r="BB70" s="1">
        <f t="shared" ref="BB70:BB101" si="38">RANK(AZ70,AZ:AZ)</f>
        <v>63</v>
      </c>
      <c r="BC70" s="16"/>
      <c r="BD70" s="16"/>
      <c r="BE70" s="16"/>
      <c r="BF70" s="16"/>
      <c r="BG70" s="16"/>
      <c r="BH70" s="16"/>
      <c r="BI70" s="16"/>
      <c r="BJ70" s="16"/>
      <c r="BK70" s="16"/>
      <c r="BL70" s="16"/>
    </row>
    <row r="71" spans="1:64" x14ac:dyDescent="0.25">
      <c r="A71" s="7" t="s">
        <v>671</v>
      </c>
      <c r="B71" s="7" t="s">
        <v>769</v>
      </c>
      <c r="C71" s="7" t="s">
        <v>770</v>
      </c>
      <c r="D71" s="2">
        <v>63.005000000000003</v>
      </c>
      <c r="E71" s="8" t="s">
        <v>76</v>
      </c>
      <c r="F71" s="8">
        <v>10</v>
      </c>
      <c r="G71" s="8" t="s">
        <v>63</v>
      </c>
      <c r="H71" s="8">
        <v>9</v>
      </c>
      <c r="I71" s="8">
        <v>1.65</v>
      </c>
      <c r="J71" s="8"/>
      <c r="K71" s="8"/>
      <c r="L71" s="8"/>
      <c r="M71" s="8"/>
      <c r="N71" s="1">
        <f t="shared" si="27"/>
        <v>25.096499999999999</v>
      </c>
      <c r="O71" s="1">
        <v>4.1840000000000002</v>
      </c>
      <c r="P71" s="1">
        <f t="shared" si="28"/>
        <v>91.84</v>
      </c>
      <c r="Q71" s="1" t="s">
        <v>127</v>
      </c>
      <c r="R71" s="1">
        <v>0.3</v>
      </c>
      <c r="S71" s="1">
        <f t="shared" si="29"/>
        <v>55.283999999999999</v>
      </c>
      <c r="T71" s="1">
        <v>65</v>
      </c>
      <c r="U71" s="1">
        <f t="shared" si="30"/>
        <v>6.5</v>
      </c>
      <c r="V71" s="1" t="s">
        <v>771</v>
      </c>
      <c r="W71" s="1">
        <v>1</v>
      </c>
      <c r="X71" s="1"/>
      <c r="Y71" s="1"/>
      <c r="Z71" s="8"/>
      <c r="AA71" s="8"/>
      <c r="AB71" s="8">
        <f t="shared" si="31"/>
        <v>1</v>
      </c>
      <c r="AC71" s="1"/>
      <c r="AD71" s="1"/>
      <c r="AE71" s="1"/>
      <c r="AF71" s="1"/>
      <c r="AG71" s="1">
        <f t="shared" si="26"/>
        <v>0</v>
      </c>
      <c r="AH71" s="1"/>
      <c r="AI71" s="1"/>
      <c r="AJ71" s="1"/>
      <c r="AK71" s="1"/>
      <c r="AL71" s="1"/>
      <c r="AM71" s="1" t="s">
        <v>676</v>
      </c>
      <c r="AN71" s="1">
        <v>0.1</v>
      </c>
      <c r="AO71" s="1">
        <f t="shared" si="32"/>
        <v>0.1</v>
      </c>
      <c r="AP71" s="1"/>
      <c r="AQ71" s="1"/>
      <c r="AR71" s="1"/>
      <c r="AS71" s="1"/>
      <c r="AT71" s="1"/>
      <c r="AU71" s="1" t="s">
        <v>65</v>
      </c>
      <c r="AV71" s="1">
        <v>0.1</v>
      </c>
      <c r="AW71" s="1">
        <f t="shared" si="33"/>
        <v>0.1</v>
      </c>
      <c r="AX71" s="1">
        <f t="shared" si="34"/>
        <v>86.880499999999998</v>
      </c>
      <c r="AY71" s="1">
        <f t="shared" si="35"/>
        <v>1.2000000000000002</v>
      </c>
      <c r="AZ71" s="1">
        <f t="shared" si="36"/>
        <v>88.080500000000001</v>
      </c>
      <c r="BA71" s="1">
        <f t="shared" si="37"/>
        <v>7</v>
      </c>
      <c r="BB71" s="1">
        <f t="shared" si="38"/>
        <v>23</v>
      </c>
      <c r="BC71" s="16"/>
      <c r="BD71" s="16"/>
      <c r="BE71" s="16"/>
      <c r="BF71" s="16"/>
      <c r="BG71" s="16"/>
      <c r="BH71" s="16"/>
      <c r="BI71" s="16"/>
      <c r="BJ71" s="16"/>
      <c r="BK71" s="16"/>
      <c r="BL71" s="16"/>
    </row>
    <row r="72" spans="1:64" x14ac:dyDescent="0.25">
      <c r="A72" s="7" t="s">
        <v>671</v>
      </c>
      <c r="B72" s="7" t="s">
        <v>772</v>
      </c>
      <c r="C72" s="7" t="s">
        <v>773</v>
      </c>
      <c r="D72" s="2">
        <v>63.09375</v>
      </c>
      <c r="E72" s="8" t="s">
        <v>76</v>
      </c>
      <c r="F72" s="8">
        <v>10</v>
      </c>
      <c r="G72" s="8" t="s">
        <v>63</v>
      </c>
      <c r="H72" s="8">
        <v>9</v>
      </c>
      <c r="I72" s="8">
        <v>1.2749999999999999</v>
      </c>
      <c r="J72" s="8"/>
      <c r="K72" s="8"/>
      <c r="L72" s="8"/>
      <c r="M72" s="8"/>
      <c r="N72" s="1">
        <f t="shared" si="27"/>
        <v>25.010625000000001</v>
      </c>
      <c r="O72" s="1">
        <v>3.2730000000000001</v>
      </c>
      <c r="P72" s="1">
        <f t="shared" si="28"/>
        <v>82.73</v>
      </c>
      <c r="Q72" s="1" t="s">
        <v>774</v>
      </c>
      <c r="R72" s="1">
        <v>0.2</v>
      </c>
      <c r="S72" s="1">
        <f t="shared" si="29"/>
        <v>49.758000000000003</v>
      </c>
      <c r="T72" s="1">
        <v>90</v>
      </c>
      <c r="U72" s="1">
        <f t="shared" si="30"/>
        <v>9</v>
      </c>
      <c r="V72" s="1"/>
      <c r="W72" s="1"/>
      <c r="X72" s="1" t="s">
        <v>775</v>
      </c>
      <c r="Y72" s="1">
        <v>0.1</v>
      </c>
      <c r="Z72" s="8"/>
      <c r="AA72" s="8"/>
      <c r="AB72" s="8">
        <f t="shared" si="31"/>
        <v>0.1</v>
      </c>
      <c r="AC72" s="1"/>
      <c r="AD72" s="1"/>
      <c r="AE72" s="1"/>
      <c r="AF72" s="1"/>
      <c r="AG72" s="1">
        <f t="shared" si="26"/>
        <v>0</v>
      </c>
      <c r="AH72" s="1"/>
      <c r="AI72" s="1"/>
      <c r="AJ72" s="1"/>
      <c r="AK72" s="1"/>
      <c r="AL72" s="1"/>
      <c r="AM72" s="1" t="s">
        <v>676</v>
      </c>
      <c r="AN72" s="1">
        <v>0.1</v>
      </c>
      <c r="AO72" s="1">
        <f t="shared" si="32"/>
        <v>0.1</v>
      </c>
      <c r="AP72" s="1"/>
      <c r="AQ72" s="1"/>
      <c r="AR72" s="1"/>
      <c r="AS72" s="1"/>
      <c r="AT72" s="1"/>
      <c r="AU72" s="1" t="s">
        <v>65</v>
      </c>
      <c r="AV72" s="1">
        <v>0.1</v>
      </c>
      <c r="AW72" s="1">
        <f t="shared" si="33"/>
        <v>0.1</v>
      </c>
      <c r="AX72" s="1">
        <f t="shared" si="34"/>
        <v>83.768625</v>
      </c>
      <c r="AY72" s="1">
        <f t="shared" si="35"/>
        <v>0.30000000000000004</v>
      </c>
      <c r="AZ72" s="1">
        <f t="shared" si="36"/>
        <v>84.068624999999997</v>
      </c>
      <c r="BA72" s="1">
        <f t="shared" si="37"/>
        <v>40</v>
      </c>
      <c r="BB72" s="1">
        <f t="shared" si="38"/>
        <v>42</v>
      </c>
      <c r="BC72" s="16"/>
      <c r="BD72" s="16"/>
      <c r="BE72" s="16"/>
      <c r="BF72" s="16"/>
      <c r="BG72" s="16"/>
      <c r="BH72" s="16"/>
      <c r="BI72" s="16"/>
      <c r="BJ72" s="16"/>
      <c r="BK72" s="16"/>
      <c r="BL72" s="16"/>
    </row>
    <row r="73" spans="1:64" x14ac:dyDescent="0.25">
      <c r="A73" s="7" t="s">
        <v>671</v>
      </c>
      <c r="B73" s="7" t="s">
        <v>776</v>
      </c>
      <c r="C73" s="7" t="s">
        <v>777</v>
      </c>
      <c r="D73" s="2">
        <v>63.142499999999998</v>
      </c>
      <c r="E73" s="8" t="s">
        <v>76</v>
      </c>
      <c r="F73" s="8">
        <v>10</v>
      </c>
      <c r="G73" s="8" t="s">
        <v>76</v>
      </c>
      <c r="H73" s="8">
        <v>8</v>
      </c>
      <c r="I73" s="8">
        <v>5.9249999999999998</v>
      </c>
      <c r="J73" s="8"/>
      <c r="K73" s="8"/>
      <c r="L73" s="8"/>
      <c r="M73" s="8"/>
      <c r="N73" s="1">
        <f t="shared" si="27"/>
        <v>26.120249999999999</v>
      </c>
      <c r="O73" s="1">
        <v>2.3130000000000002</v>
      </c>
      <c r="P73" s="1">
        <f t="shared" si="28"/>
        <v>73.13</v>
      </c>
      <c r="Q73" s="1"/>
      <c r="R73" s="1"/>
      <c r="S73" s="1">
        <f t="shared" si="29"/>
        <v>43.877999999999993</v>
      </c>
      <c r="T73" s="1">
        <v>74</v>
      </c>
      <c r="U73" s="1">
        <f t="shared" si="30"/>
        <v>7.4</v>
      </c>
      <c r="V73" s="1"/>
      <c r="W73" s="1"/>
      <c r="X73" s="1"/>
      <c r="Y73" s="1"/>
      <c r="Z73" s="8"/>
      <c r="AA73" s="8"/>
      <c r="AB73" s="8">
        <f t="shared" si="31"/>
        <v>0</v>
      </c>
      <c r="AC73" s="1"/>
      <c r="AD73" s="1"/>
      <c r="AE73" s="1"/>
      <c r="AF73" s="1"/>
      <c r="AG73" s="1">
        <f t="shared" si="26"/>
        <v>0</v>
      </c>
      <c r="AH73" s="1"/>
      <c r="AI73" s="1"/>
      <c r="AJ73" s="1"/>
      <c r="AK73" s="1"/>
      <c r="AL73" s="1"/>
      <c r="AM73" s="1" t="s">
        <v>676</v>
      </c>
      <c r="AN73" s="1">
        <v>0.1</v>
      </c>
      <c r="AO73" s="1">
        <f t="shared" si="32"/>
        <v>0.1</v>
      </c>
      <c r="AP73" s="1"/>
      <c r="AQ73" s="1"/>
      <c r="AR73" s="1"/>
      <c r="AS73" s="1"/>
      <c r="AT73" s="1"/>
      <c r="AU73" s="1" t="s">
        <v>65</v>
      </c>
      <c r="AV73" s="1">
        <v>0.1</v>
      </c>
      <c r="AW73" s="1">
        <f t="shared" si="33"/>
        <v>0.1</v>
      </c>
      <c r="AX73" s="1">
        <f t="shared" si="34"/>
        <v>77.39824999999999</v>
      </c>
      <c r="AY73" s="1">
        <f t="shared" si="35"/>
        <v>0.2</v>
      </c>
      <c r="AZ73" s="1">
        <f t="shared" si="36"/>
        <v>77.598249999999993</v>
      </c>
      <c r="BA73" s="1">
        <f t="shared" si="37"/>
        <v>91</v>
      </c>
      <c r="BB73" s="1">
        <f t="shared" si="38"/>
        <v>81</v>
      </c>
      <c r="BC73" s="16"/>
      <c r="BD73" s="16"/>
      <c r="BE73" s="16"/>
      <c r="BF73" s="16"/>
      <c r="BG73" s="16"/>
      <c r="BH73" s="16"/>
      <c r="BI73" s="16"/>
      <c r="BJ73" s="16"/>
      <c r="BK73" s="16"/>
      <c r="BL73" s="16"/>
    </row>
    <row r="74" spans="1:64" x14ac:dyDescent="0.25">
      <c r="A74" s="7" t="s">
        <v>671</v>
      </c>
      <c r="B74" s="7" t="s">
        <v>778</v>
      </c>
      <c r="C74" s="7" t="s">
        <v>779</v>
      </c>
      <c r="D74" s="2">
        <v>63.064999999999998</v>
      </c>
      <c r="E74" s="8" t="s">
        <v>76</v>
      </c>
      <c r="F74" s="8">
        <v>10</v>
      </c>
      <c r="G74" s="8" t="s">
        <v>76</v>
      </c>
      <c r="H74" s="8">
        <v>8</v>
      </c>
      <c r="I74" s="8">
        <v>7.5</v>
      </c>
      <c r="J74" s="8"/>
      <c r="K74" s="8"/>
      <c r="L74" s="8"/>
      <c r="M74" s="8"/>
      <c r="N74" s="1">
        <f t="shared" si="27"/>
        <v>26.569499999999998</v>
      </c>
      <c r="O74" s="1">
        <v>4.6609999999999996</v>
      </c>
      <c r="P74" s="1">
        <f t="shared" si="28"/>
        <v>96.61</v>
      </c>
      <c r="Q74" s="1" t="s">
        <v>112</v>
      </c>
      <c r="R74" s="1">
        <v>0.6</v>
      </c>
      <c r="S74" s="1">
        <f t="shared" si="29"/>
        <v>58.325999999999993</v>
      </c>
      <c r="T74" s="1">
        <v>93.5</v>
      </c>
      <c r="U74" s="1">
        <f t="shared" si="30"/>
        <v>9.35</v>
      </c>
      <c r="V74" s="1" t="s">
        <v>780</v>
      </c>
      <c r="W74" s="1">
        <v>1</v>
      </c>
      <c r="X74" s="1"/>
      <c r="Y74" s="1"/>
      <c r="Z74" s="8"/>
      <c r="AA74" s="8"/>
      <c r="AB74" s="8">
        <f t="shared" si="31"/>
        <v>1</v>
      </c>
      <c r="AC74" s="1"/>
      <c r="AD74" s="1"/>
      <c r="AE74" s="1"/>
      <c r="AF74" s="1"/>
      <c r="AG74" s="1">
        <f t="shared" si="26"/>
        <v>0</v>
      </c>
      <c r="AH74" s="1" t="s">
        <v>383</v>
      </c>
      <c r="AI74" s="1" t="s">
        <v>382</v>
      </c>
      <c r="AJ74" s="1">
        <v>2.1</v>
      </c>
      <c r="AK74" s="1"/>
      <c r="AL74" s="1"/>
      <c r="AM74" s="1" t="s">
        <v>676</v>
      </c>
      <c r="AN74" s="1">
        <v>0.1</v>
      </c>
      <c r="AO74" s="1">
        <f t="shared" si="32"/>
        <v>2.2000000000000002</v>
      </c>
      <c r="AP74" s="1"/>
      <c r="AQ74" s="1"/>
      <c r="AR74" s="1"/>
      <c r="AS74" s="1"/>
      <c r="AT74" s="1"/>
      <c r="AU74" s="1" t="s">
        <v>781</v>
      </c>
      <c r="AV74" s="1">
        <v>0.35</v>
      </c>
      <c r="AW74" s="1">
        <f t="shared" si="33"/>
        <v>0.35</v>
      </c>
      <c r="AX74" s="1">
        <f t="shared" si="34"/>
        <v>94.245499999999993</v>
      </c>
      <c r="AY74" s="1">
        <f t="shared" si="35"/>
        <v>3.5500000000000003</v>
      </c>
      <c r="AZ74" s="1">
        <f t="shared" si="36"/>
        <v>97.79549999999999</v>
      </c>
      <c r="BA74" s="1">
        <f t="shared" si="37"/>
        <v>1</v>
      </c>
      <c r="BB74" s="1">
        <f t="shared" si="38"/>
        <v>4</v>
      </c>
      <c r="BC74" s="16"/>
      <c r="BD74" s="16"/>
      <c r="BE74" s="16"/>
      <c r="BF74" s="16"/>
      <c r="BG74" s="16"/>
      <c r="BH74" s="16"/>
      <c r="BI74" s="16"/>
      <c r="BJ74" s="16"/>
      <c r="BK74" s="16"/>
      <c r="BL74" s="16"/>
    </row>
    <row r="75" spans="1:64" x14ac:dyDescent="0.25">
      <c r="A75" s="7" t="s">
        <v>671</v>
      </c>
      <c r="B75" s="7" t="s">
        <v>782</v>
      </c>
      <c r="C75" s="7" t="s">
        <v>783</v>
      </c>
      <c r="D75" s="2">
        <v>62.525405405405401</v>
      </c>
      <c r="E75" s="8" t="s">
        <v>76</v>
      </c>
      <c r="F75" s="8">
        <v>10</v>
      </c>
      <c r="G75" s="8" t="s">
        <v>63</v>
      </c>
      <c r="H75" s="8">
        <v>9</v>
      </c>
      <c r="I75" s="8">
        <v>7.5</v>
      </c>
      <c r="J75" s="8"/>
      <c r="K75" s="8"/>
      <c r="L75" s="8"/>
      <c r="M75" s="8"/>
      <c r="N75" s="1">
        <f t="shared" si="27"/>
        <v>26.707621621621616</v>
      </c>
      <c r="O75" s="1">
        <v>4.1349999999999998</v>
      </c>
      <c r="P75" s="1">
        <f t="shared" si="28"/>
        <v>91.35</v>
      </c>
      <c r="Q75" s="1"/>
      <c r="R75" s="1"/>
      <c r="S75" s="1">
        <f t="shared" si="29"/>
        <v>54.809999999999995</v>
      </c>
      <c r="T75" s="1">
        <v>82.7</v>
      </c>
      <c r="U75" s="1">
        <f t="shared" si="30"/>
        <v>8.27</v>
      </c>
      <c r="V75" s="1" t="s">
        <v>784</v>
      </c>
      <c r="W75" s="1">
        <v>3</v>
      </c>
      <c r="X75" s="1" t="s">
        <v>785</v>
      </c>
      <c r="Y75" s="1">
        <v>0.1</v>
      </c>
      <c r="Z75" s="8"/>
      <c r="AA75" s="8"/>
      <c r="AB75" s="8">
        <f t="shared" si="31"/>
        <v>3.1</v>
      </c>
      <c r="AC75" s="1"/>
      <c r="AD75" s="1"/>
      <c r="AE75" s="1"/>
      <c r="AF75" s="1"/>
      <c r="AG75" s="1">
        <f t="shared" si="26"/>
        <v>0</v>
      </c>
      <c r="AH75" s="1" t="s">
        <v>786</v>
      </c>
      <c r="AI75" s="1" t="s">
        <v>787</v>
      </c>
      <c r="AJ75" s="1">
        <v>2</v>
      </c>
      <c r="AK75" s="1"/>
      <c r="AL75" s="1"/>
      <c r="AM75" s="1" t="s">
        <v>676</v>
      </c>
      <c r="AN75" s="1">
        <v>0.1</v>
      </c>
      <c r="AO75" s="1">
        <f t="shared" si="32"/>
        <v>2.1</v>
      </c>
      <c r="AP75" s="1"/>
      <c r="AQ75" s="1"/>
      <c r="AR75" s="1"/>
      <c r="AS75" s="1"/>
      <c r="AT75" s="1"/>
      <c r="AU75" s="1" t="s">
        <v>781</v>
      </c>
      <c r="AV75" s="1">
        <v>0.35</v>
      </c>
      <c r="AW75" s="1">
        <f t="shared" si="33"/>
        <v>0.35</v>
      </c>
      <c r="AX75" s="1">
        <f t="shared" si="34"/>
        <v>89.787621621621611</v>
      </c>
      <c r="AY75" s="1">
        <f t="shared" si="35"/>
        <v>5.55</v>
      </c>
      <c r="AZ75" s="1">
        <f t="shared" si="36"/>
        <v>95.337621621621608</v>
      </c>
      <c r="BA75" s="1">
        <f t="shared" si="37"/>
        <v>10</v>
      </c>
      <c r="BB75" s="1">
        <f t="shared" si="38"/>
        <v>7</v>
      </c>
      <c r="BC75" s="16"/>
      <c r="BD75" s="16"/>
      <c r="BE75" s="16"/>
      <c r="BF75" s="16"/>
      <c r="BG75" s="16"/>
      <c r="BH75" s="16"/>
      <c r="BI75" s="16"/>
      <c r="BJ75" s="16"/>
      <c r="BK75" s="16"/>
      <c r="BL75" s="16"/>
    </row>
    <row r="76" spans="1:64" x14ac:dyDescent="0.25">
      <c r="A76" s="7" t="s">
        <v>671</v>
      </c>
      <c r="B76" s="7" t="s">
        <v>788</v>
      </c>
      <c r="C76" s="7" t="s">
        <v>789</v>
      </c>
      <c r="D76" s="2">
        <v>63.094999999999999</v>
      </c>
      <c r="E76" s="8" t="s">
        <v>76</v>
      </c>
      <c r="F76" s="8">
        <v>10</v>
      </c>
      <c r="G76" s="8" t="s">
        <v>63</v>
      </c>
      <c r="H76" s="8">
        <v>9</v>
      </c>
      <c r="I76" s="8">
        <v>7.5</v>
      </c>
      <c r="J76" s="8"/>
      <c r="K76" s="8"/>
      <c r="L76" s="8"/>
      <c r="M76" s="8"/>
      <c r="N76" s="1">
        <f t="shared" si="27"/>
        <v>26.878499999999999</v>
      </c>
      <c r="O76" s="1">
        <v>4.2359999999999998</v>
      </c>
      <c r="P76" s="1">
        <f t="shared" si="28"/>
        <v>92.36</v>
      </c>
      <c r="Q76" s="1" t="s">
        <v>790</v>
      </c>
      <c r="R76" s="1">
        <v>0</v>
      </c>
      <c r="S76" s="1">
        <f t="shared" si="29"/>
        <v>55.415999999999997</v>
      </c>
      <c r="T76" s="1">
        <v>80.5</v>
      </c>
      <c r="U76" s="1">
        <f t="shared" si="30"/>
        <v>8.0500000000000007</v>
      </c>
      <c r="V76" s="1" t="s">
        <v>791</v>
      </c>
      <c r="W76" s="1">
        <v>0.6</v>
      </c>
      <c r="X76" s="1" t="s">
        <v>792</v>
      </c>
      <c r="Y76" s="1">
        <v>0.1</v>
      </c>
      <c r="Z76" s="8"/>
      <c r="AA76" s="8"/>
      <c r="AB76" s="8">
        <f t="shared" si="31"/>
        <v>0.7</v>
      </c>
      <c r="AC76" s="1"/>
      <c r="AD76" s="1"/>
      <c r="AE76" s="1"/>
      <c r="AF76" s="1"/>
      <c r="AG76" s="1">
        <f t="shared" si="26"/>
        <v>0</v>
      </c>
      <c r="AH76" s="1" t="s">
        <v>793</v>
      </c>
      <c r="AI76" s="1" t="s">
        <v>794</v>
      </c>
      <c r="AJ76" s="1">
        <v>1.75</v>
      </c>
      <c r="AK76" s="1"/>
      <c r="AL76" s="1"/>
      <c r="AM76" s="1" t="s">
        <v>676</v>
      </c>
      <c r="AN76" s="1">
        <v>0.1</v>
      </c>
      <c r="AO76" s="1">
        <f t="shared" si="32"/>
        <v>1.85</v>
      </c>
      <c r="AP76" s="1"/>
      <c r="AQ76" s="1"/>
      <c r="AR76" s="1"/>
      <c r="AS76" s="1"/>
      <c r="AT76" s="1"/>
      <c r="AU76" s="1" t="s">
        <v>795</v>
      </c>
      <c r="AV76" s="1">
        <v>0.55000000000000004</v>
      </c>
      <c r="AW76" s="1">
        <f t="shared" si="33"/>
        <v>0.55000000000000004</v>
      </c>
      <c r="AX76" s="1">
        <f t="shared" si="34"/>
        <v>90.344499999999996</v>
      </c>
      <c r="AY76" s="1">
        <f t="shared" si="35"/>
        <v>3.0999999999999996</v>
      </c>
      <c r="AZ76" s="1">
        <f t="shared" si="36"/>
        <v>93.444499999999991</v>
      </c>
      <c r="BA76" s="1">
        <f t="shared" si="37"/>
        <v>5</v>
      </c>
      <c r="BB76" s="1">
        <f t="shared" si="38"/>
        <v>10</v>
      </c>
      <c r="BC76" s="16"/>
      <c r="BD76" s="16"/>
      <c r="BE76" s="16"/>
      <c r="BF76" s="16"/>
      <c r="BG76" s="16"/>
      <c r="BH76" s="16"/>
      <c r="BI76" s="16"/>
      <c r="BJ76" s="16"/>
      <c r="BK76" s="16"/>
      <c r="BL76" s="16"/>
    </row>
    <row r="77" spans="1:64" x14ac:dyDescent="0.25">
      <c r="A77" s="7" t="s">
        <v>671</v>
      </c>
      <c r="B77" s="7" t="s">
        <v>796</v>
      </c>
      <c r="C77" s="7" t="s">
        <v>797</v>
      </c>
      <c r="D77" s="2">
        <v>63.048749999999998</v>
      </c>
      <c r="E77" s="8" t="s">
        <v>76</v>
      </c>
      <c r="F77" s="8">
        <v>10</v>
      </c>
      <c r="G77" s="8" t="s">
        <v>63</v>
      </c>
      <c r="H77" s="8">
        <v>9</v>
      </c>
      <c r="I77" s="8">
        <v>3.6</v>
      </c>
      <c r="J77" s="8"/>
      <c r="K77" s="8"/>
      <c r="L77" s="8"/>
      <c r="M77" s="8"/>
      <c r="N77" s="1">
        <f t="shared" si="27"/>
        <v>25.694624999999998</v>
      </c>
      <c r="O77" s="1">
        <v>2.0390000000000001</v>
      </c>
      <c r="P77" s="1">
        <f t="shared" si="28"/>
        <v>70.39</v>
      </c>
      <c r="Q77" s="1" t="s">
        <v>77</v>
      </c>
      <c r="R77" s="1">
        <v>0.2</v>
      </c>
      <c r="S77" s="1">
        <f t="shared" si="29"/>
        <v>42.353999999999999</v>
      </c>
      <c r="T77" s="1">
        <v>87.5</v>
      </c>
      <c r="U77" s="1">
        <f t="shared" si="30"/>
        <v>8.75</v>
      </c>
      <c r="V77" s="1"/>
      <c r="W77" s="1"/>
      <c r="X77" s="1"/>
      <c r="Y77" s="1"/>
      <c r="Z77" s="8"/>
      <c r="AA77" s="8"/>
      <c r="AB77" s="8">
        <f t="shared" si="31"/>
        <v>0</v>
      </c>
      <c r="AC77" s="1"/>
      <c r="AD77" s="1"/>
      <c r="AE77" s="1"/>
      <c r="AF77" s="1"/>
      <c r="AG77" s="1">
        <f t="shared" si="26"/>
        <v>0</v>
      </c>
      <c r="AH77" s="1"/>
      <c r="AI77" s="1"/>
      <c r="AJ77" s="1"/>
      <c r="AK77" s="1"/>
      <c r="AL77" s="1"/>
      <c r="AM77" s="1" t="s">
        <v>676</v>
      </c>
      <c r="AN77" s="1">
        <v>0.1</v>
      </c>
      <c r="AO77" s="1">
        <f t="shared" si="32"/>
        <v>0.1</v>
      </c>
      <c r="AP77" s="1"/>
      <c r="AQ77" s="1"/>
      <c r="AR77" s="1"/>
      <c r="AS77" s="1"/>
      <c r="AT77" s="1"/>
      <c r="AU77" s="1" t="s">
        <v>798</v>
      </c>
      <c r="AV77" s="1">
        <v>1</v>
      </c>
      <c r="AW77" s="1">
        <f t="shared" si="33"/>
        <v>1</v>
      </c>
      <c r="AX77" s="1">
        <f t="shared" si="34"/>
        <v>76.798625000000001</v>
      </c>
      <c r="AY77" s="1">
        <f t="shared" si="35"/>
        <v>1.1000000000000001</v>
      </c>
      <c r="AZ77" s="1">
        <f t="shared" si="36"/>
        <v>77.898624999999996</v>
      </c>
      <c r="BA77" s="1">
        <f t="shared" si="37"/>
        <v>99</v>
      </c>
      <c r="BB77" s="1">
        <f t="shared" si="38"/>
        <v>78</v>
      </c>
      <c r="BC77" s="16"/>
      <c r="BD77" s="16"/>
      <c r="BE77" s="16"/>
      <c r="BF77" s="16"/>
      <c r="BG77" s="16"/>
      <c r="BH77" s="16"/>
      <c r="BI77" s="16"/>
      <c r="BJ77" s="16"/>
      <c r="BK77" s="16"/>
      <c r="BL77" s="16"/>
    </row>
    <row r="78" spans="1:64" x14ac:dyDescent="0.25">
      <c r="A78" s="7" t="s">
        <v>671</v>
      </c>
      <c r="B78" s="7" t="s">
        <v>799</v>
      </c>
      <c r="C78" s="7" t="s">
        <v>800</v>
      </c>
      <c r="D78" s="2">
        <v>63.085000000000001</v>
      </c>
      <c r="E78" s="8" t="s">
        <v>76</v>
      </c>
      <c r="F78" s="8">
        <v>10</v>
      </c>
      <c r="G78" s="8" t="s">
        <v>63</v>
      </c>
      <c r="H78" s="8">
        <v>9</v>
      </c>
      <c r="I78" s="8">
        <v>6.8250000000000002</v>
      </c>
      <c r="J78" s="8"/>
      <c r="K78" s="8"/>
      <c r="L78" s="8"/>
      <c r="M78" s="8"/>
      <c r="N78" s="1">
        <f t="shared" si="27"/>
        <v>26.673000000000002</v>
      </c>
      <c r="O78" s="1">
        <v>2.782</v>
      </c>
      <c r="P78" s="1">
        <f t="shared" si="28"/>
        <v>77.819999999999993</v>
      </c>
      <c r="Q78" s="1"/>
      <c r="R78" s="1"/>
      <c r="S78" s="1">
        <f t="shared" si="29"/>
        <v>46.691999999999993</v>
      </c>
      <c r="T78" s="1">
        <v>87</v>
      </c>
      <c r="U78" s="1">
        <f t="shared" si="30"/>
        <v>8.6999999999999993</v>
      </c>
      <c r="V78" s="1" t="s">
        <v>801</v>
      </c>
      <c r="W78" s="1">
        <v>0.6</v>
      </c>
      <c r="X78" s="1"/>
      <c r="Y78" s="1"/>
      <c r="Z78" s="8"/>
      <c r="AA78" s="8"/>
      <c r="AB78" s="8">
        <f t="shared" si="31"/>
        <v>0.6</v>
      </c>
      <c r="AC78" s="1"/>
      <c r="AD78" s="1"/>
      <c r="AE78" s="1"/>
      <c r="AF78" s="1"/>
      <c r="AG78" s="1">
        <f t="shared" si="26"/>
        <v>0</v>
      </c>
      <c r="AH78" s="1" t="s">
        <v>802</v>
      </c>
      <c r="AI78" s="1" t="s">
        <v>803</v>
      </c>
      <c r="AJ78" s="1">
        <v>2.65</v>
      </c>
      <c r="AK78" s="1"/>
      <c r="AL78" s="1"/>
      <c r="AM78" s="1" t="s">
        <v>676</v>
      </c>
      <c r="AN78" s="1">
        <v>0.1</v>
      </c>
      <c r="AO78" s="1">
        <f t="shared" si="32"/>
        <v>2.75</v>
      </c>
      <c r="AP78" s="1"/>
      <c r="AQ78" s="1"/>
      <c r="AR78" s="1"/>
      <c r="AS78" s="1"/>
      <c r="AT78" s="1"/>
      <c r="AU78" s="1" t="s">
        <v>804</v>
      </c>
      <c r="AV78" s="1">
        <v>0.6</v>
      </c>
      <c r="AW78" s="1">
        <f t="shared" si="33"/>
        <v>0.6</v>
      </c>
      <c r="AX78" s="1">
        <f t="shared" si="34"/>
        <v>82.064999999999998</v>
      </c>
      <c r="AY78" s="1">
        <f t="shared" si="35"/>
        <v>3.95</v>
      </c>
      <c r="AZ78" s="1">
        <f t="shared" si="36"/>
        <v>86.015000000000001</v>
      </c>
      <c r="BA78" s="1">
        <f t="shared" si="37"/>
        <v>65</v>
      </c>
      <c r="BB78" s="1">
        <f t="shared" si="38"/>
        <v>35</v>
      </c>
      <c r="BC78" s="16"/>
      <c r="BD78" s="16"/>
      <c r="BE78" s="16"/>
      <c r="BF78" s="16"/>
      <c r="BG78" s="16"/>
      <c r="BH78" s="16"/>
      <c r="BI78" s="16"/>
      <c r="BJ78" s="16"/>
      <c r="BK78" s="16"/>
      <c r="BL78" s="16"/>
    </row>
    <row r="79" spans="1:64" x14ac:dyDescent="0.25">
      <c r="A79" s="7" t="s">
        <v>805</v>
      </c>
      <c r="B79" s="7" t="s">
        <v>806</v>
      </c>
      <c r="C79" s="7" t="s">
        <v>807</v>
      </c>
      <c r="D79" s="2">
        <v>61.621052631578898</v>
      </c>
      <c r="E79" s="8" t="s">
        <v>76</v>
      </c>
      <c r="F79" s="8">
        <v>10</v>
      </c>
      <c r="G79" s="8" t="s">
        <v>64</v>
      </c>
      <c r="H79" s="8">
        <v>7</v>
      </c>
      <c r="I79" s="8">
        <v>0</v>
      </c>
      <c r="J79" s="8"/>
      <c r="K79" s="8"/>
      <c r="L79" s="8"/>
      <c r="M79" s="8"/>
      <c r="N79" s="1">
        <f t="shared" si="27"/>
        <v>23.586315789473666</v>
      </c>
      <c r="O79" s="1">
        <v>2.41</v>
      </c>
      <c r="P79" s="1">
        <f t="shared" si="28"/>
        <v>74.099999999999994</v>
      </c>
      <c r="Q79" s="1"/>
      <c r="R79" s="1"/>
      <c r="S79" s="1">
        <f t="shared" si="29"/>
        <v>44.459999999999994</v>
      </c>
      <c r="T79" s="1">
        <v>72.5</v>
      </c>
      <c r="U79" s="1">
        <f t="shared" si="30"/>
        <v>7.25</v>
      </c>
      <c r="V79" s="1"/>
      <c r="W79" s="1"/>
      <c r="X79" s="1"/>
      <c r="Y79" s="1"/>
      <c r="Z79" s="8"/>
      <c r="AA79" s="8"/>
      <c r="AB79" s="8">
        <f t="shared" si="31"/>
        <v>0</v>
      </c>
      <c r="AC79" s="1"/>
      <c r="AD79" s="1"/>
      <c r="AE79" s="1"/>
      <c r="AF79" s="1"/>
      <c r="AG79" s="1">
        <f t="shared" si="26"/>
        <v>0</v>
      </c>
      <c r="AH79" s="1" t="s">
        <v>106</v>
      </c>
      <c r="AI79" s="1" t="s">
        <v>106</v>
      </c>
      <c r="AJ79" s="1">
        <v>1</v>
      </c>
      <c r="AK79" s="1"/>
      <c r="AL79" s="1"/>
      <c r="AM79" s="1"/>
      <c r="AN79" s="1"/>
      <c r="AO79" s="1">
        <f t="shared" si="32"/>
        <v>1</v>
      </c>
      <c r="AP79" s="1"/>
      <c r="AQ79" s="1"/>
      <c r="AR79" s="1"/>
      <c r="AS79" s="1"/>
      <c r="AT79" s="1"/>
      <c r="AU79" s="1"/>
      <c r="AV79" s="1"/>
      <c r="AW79" s="1">
        <f t="shared" si="33"/>
        <v>0</v>
      </c>
      <c r="AX79" s="1">
        <f t="shared" si="34"/>
        <v>75.296315789473653</v>
      </c>
      <c r="AY79" s="1">
        <f t="shared" si="35"/>
        <v>1</v>
      </c>
      <c r="AZ79" s="1">
        <f t="shared" si="36"/>
        <v>76.296315789473653</v>
      </c>
      <c r="BA79" s="1">
        <f t="shared" si="37"/>
        <v>88</v>
      </c>
      <c r="BB79" s="1">
        <f t="shared" si="38"/>
        <v>88</v>
      </c>
      <c r="BC79" s="16"/>
      <c r="BD79" s="16"/>
      <c r="BE79" s="16"/>
      <c r="BF79" s="16"/>
      <c r="BG79" s="16"/>
      <c r="BH79" s="16"/>
      <c r="BI79" s="16"/>
      <c r="BJ79" s="16"/>
      <c r="BK79" s="16"/>
      <c r="BL79" s="16"/>
    </row>
    <row r="80" spans="1:64" x14ac:dyDescent="0.25">
      <c r="A80" s="7" t="s">
        <v>805</v>
      </c>
      <c r="B80" s="7" t="s">
        <v>808</v>
      </c>
      <c r="C80" s="7" t="s">
        <v>809</v>
      </c>
      <c r="D80" s="2">
        <v>61.9726315789474</v>
      </c>
      <c r="E80" s="8" t="s">
        <v>76</v>
      </c>
      <c r="F80" s="8">
        <v>10</v>
      </c>
      <c r="G80" s="8" t="s">
        <v>64</v>
      </c>
      <c r="H80" s="8">
        <v>7</v>
      </c>
      <c r="I80" s="8">
        <v>0</v>
      </c>
      <c r="J80" s="8"/>
      <c r="K80" s="8"/>
      <c r="L80" s="8"/>
      <c r="M80" s="8"/>
      <c r="N80" s="1">
        <f t="shared" si="27"/>
        <v>23.691789473684221</v>
      </c>
      <c r="O80" s="1">
        <v>2.8660000000000001</v>
      </c>
      <c r="P80" s="1">
        <f t="shared" si="28"/>
        <v>78.66</v>
      </c>
      <c r="Q80" s="1"/>
      <c r="R80" s="1"/>
      <c r="S80" s="1">
        <f t="shared" si="29"/>
        <v>47.195999999999998</v>
      </c>
      <c r="T80" s="1">
        <v>63</v>
      </c>
      <c r="U80" s="1">
        <f t="shared" si="30"/>
        <v>6.3</v>
      </c>
      <c r="V80" s="1"/>
      <c r="W80" s="1"/>
      <c r="X80" s="1"/>
      <c r="Y80" s="1"/>
      <c r="Z80" s="8"/>
      <c r="AA80" s="8"/>
      <c r="AB80" s="8">
        <f t="shared" si="31"/>
        <v>0</v>
      </c>
      <c r="AC80" s="1"/>
      <c r="AD80" s="1"/>
      <c r="AE80" s="1"/>
      <c r="AF80" s="1"/>
      <c r="AG80" s="1">
        <f t="shared" si="26"/>
        <v>0</v>
      </c>
      <c r="AH80" s="1" t="s">
        <v>306</v>
      </c>
      <c r="AI80" s="1"/>
      <c r="AJ80" s="1">
        <v>0.75</v>
      </c>
      <c r="AK80" s="1"/>
      <c r="AL80" s="1"/>
      <c r="AM80" s="1"/>
      <c r="AN80" s="1"/>
      <c r="AO80" s="1">
        <f t="shared" si="32"/>
        <v>0.75</v>
      </c>
      <c r="AP80" s="1"/>
      <c r="AQ80" s="1"/>
      <c r="AR80" s="1"/>
      <c r="AS80" s="1"/>
      <c r="AT80" s="1"/>
      <c r="AU80" s="1"/>
      <c r="AV80" s="1"/>
      <c r="AW80" s="1">
        <f t="shared" si="33"/>
        <v>0</v>
      </c>
      <c r="AX80" s="1">
        <f t="shared" si="34"/>
        <v>77.187789473684219</v>
      </c>
      <c r="AY80" s="1">
        <f t="shared" si="35"/>
        <v>0.75</v>
      </c>
      <c r="AZ80" s="1">
        <f t="shared" si="36"/>
        <v>77.937789473684219</v>
      </c>
      <c r="BA80" s="1">
        <f t="shared" si="37"/>
        <v>63</v>
      </c>
      <c r="BB80" s="1">
        <f t="shared" si="38"/>
        <v>76</v>
      </c>
      <c r="BC80" s="16"/>
      <c r="BD80" s="16"/>
      <c r="BE80" s="16"/>
      <c r="BF80" s="16"/>
      <c r="BG80" s="16"/>
      <c r="BH80" s="16"/>
      <c r="BI80" s="16"/>
      <c r="BJ80" s="16"/>
      <c r="BK80" s="16"/>
      <c r="BL80" s="16"/>
    </row>
    <row r="81" spans="1:64" x14ac:dyDescent="0.25">
      <c r="A81" s="7" t="s">
        <v>805</v>
      </c>
      <c r="B81" s="7" t="s">
        <v>810</v>
      </c>
      <c r="C81" s="7" t="s">
        <v>811</v>
      </c>
      <c r="D81" s="2">
        <v>61.7494736842105</v>
      </c>
      <c r="E81" s="8" t="s">
        <v>76</v>
      </c>
      <c r="F81" s="8">
        <v>10</v>
      </c>
      <c r="G81" s="8" t="s">
        <v>64</v>
      </c>
      <c r="H81" s="8">
        <v>7</v>
      </c>
      <c r="I81" s="8">
        <v>0</v>
      </c>
      <c r="J81" s="8"/>
      <c r="K81" s="8"/>
      <c r="L81" s="8"/>
      <c r="M81" s="8"/>
      <c r="N81" s="1">
        <f t="shared" si="27"/>
        <v>23.624842105263149</v>
      </c>
      <c r="O81" s="1">
        <v>3.0030000000000001</v>
      </c>
      <c r="P81" s="1">
        <f t="shared" si="28"/>
        <v>80.03</v>
      </c>
      <c r="Q81" s="1"/>
      <c r="R81" s="1"/>
      <c r="S81" s="1">
        <f t="shared" si="29"/>
        <v>48.018000000000001</v>
      </c>
      <c r="T81" s="1">
        <v>65</v>
      </c>
      <c r="U81" s="1">
        <f t="shared" si="30"/>
        <v>6.5</v>
      </c>
      <c r="V81" s="1"/>
      <c r="W81" s="1"/>
      <c r="X81" s="1"/>
      <c r="Y81" s="1"/>
      <c r="Z81" s="8"/>
      <c r="AA81" s="8"/>
      <c r="AB81" s="8">
        <f t="shared" si="31"/>
        <v>0</v>
      </c>
      <c r="AC81" s="1"/>
      <c r="AD81" s="1"/>
      <c r="AE81" s="1"/>
      <c r="AF81" s="1"/>
      <c r="AG81" s="1">
        <f t="shared" si="26"/>
        <v>0</v>
      </c>
      <c r="AH81" s="1"/>
      <c r="AI81" s="1"/>
      <c r="AJ81" s="1"/>
      <c r="AK81" s="1"/>
      <c r="AL81" s="1"/>
      <c r="AM81" s="1"/>
      <c r="AN81" s="1"/>
      <c r="AO81" s="1">
        <f t="shared" si="32"/>
        <v>0</v>
      </c>
      <c r="AP81" s="1"/>
      <c r="AQ81" s="1"/>
      <c r="AR81" s="1"/>
      <c r="AS81" s="1"/>
      <c r="AT81" s="1"/>
      <c r="AU81" s="1"/>
      <c r="AV81" s="1"/>
      <c r="AW81" s="1">
        <f t="shared" si="33"/>
        <v>0</v>
      </c>
      <c r="AX81" s="1">
        <f t="shared" si="34"/>
        <v>78.142842105263156</v>
      </c>
      <c r="AY81" s="1">
        <f t="shared" si="35"/>
        <v>0</v>
      </c>
      <c r="AZ81" s="1">
        <f t="shared" si="36"/>
        <v>78.142842105263156</v>
      </c>
      <c r="BA81" s="1">
        <f t="shared" si="37"/>
        <v>54</v>
      </c>
      <c r="BB81" s="1">
        <f t="shared" si="38"/>
        <v>72</v>
      </c>
      <c r="BC81" s="16"/>
      <c r="BD81" s="16"/>
      <c r="BE81" s="16"/>
      <c r="BF81" s="16"/>
      <c r="BG81" s="16"/>
      <c r="BH81" s="16"/>
      <c r="BI81" s="16"/>
      <c r="BJ81" s="16"/>
      <c r="BK81" s="16"/>
      <c r="BL81" s="16"/>
    </row>
    <row r="82" spans="1:64" x14ac:dyDescent="0.25">
      <c r="A82" s="7" t="s">
        <v>805</v>
      </c>
      <c r="B82" s="7" t="s">
        <v>812</v>
      </c>
      <c r="C82" s="7" t="s">
        <v>813</v>
      </c>
      <c r="D82" s="2">
        <v>61.098947368421101</v>
      </c>
      <c r="E82" s="8" t="s">
        <v>76</v>
      </c>
      <c r="F82" s="8">
        <v>10</v>
      </c>
      <c r="G82" s="8" t="s">
        <v>64</v>
      </c>
      <c r="H82" s="8">
        <v>7</v>
      </c>
      <c r="I82" s="8">
        <v>3.8250000000000002</v>
      </c>
      <c r="J82" s="8"/>
      <c r="K82" s="8"/>
      <c r="L82" s="8"/>
      <c r="M82" s="8"/>
      <c r="N82" s="1">
        <f t="shared" si="27"/>
        <v>24.577184210526333</v>
      </c>
      <c r="O82" s="1">
        <v>3.8610000000000002</v>
      </c>
      <c r="P82" s="1">
        <f t="shared" si="28"/>
        <v>88.61</v>
      </c>
      <c r="Q82" s="1" t="s">
        <v>93</v>
      </c>
      <c r="R82" s="1">
        <v>0.3</v>
      </c>
      <c r="S82" s="1">
        <f t="shared" si="29"/>
        <v>53.345999999999997</v>
      </c>
      <c r="T82" s="1">
        <v>93</v>
      </c>
      <c r="U82" s="1">
        <f t="shared" si="30"/>
        <v>9.3000000000000007</v>
      </c>
      <c r="V82" s="1"/>
      <c r="W82" s="1"/>
      <c r="X82" s="1"/>
      <c r="Y82" s="1"/>
      <c r="Z82" s="8"/>
      <c r="AA82" s="8"/>
      <c r="AB82" s="8">
        <f t="shared" si="31"/>
        <v>0</v>
      </c>
      <c r="AC82" s="1"/>
      <c r="AD82" s="1"/>
      <c r="AE82" s="1"/>
      <c r="AF82" s="1"/>
      <c r="AG82" s="1">
        <f t="shared" si="26"/>
        <v>0</v>
      </c>
      <c r="AH82" s="1" t="s">
        <v>814</v>
      </c>
      <c r="AI82" s="1" t="s">
        <v>814</v>
      </c>
      <c r="AJ82" s="1">
        <v>1.5</v>
      </c>
      <c r="AK82" s="1" t="s">
        <v>175</v>
      </c>
      <c r="AL82" s="1">
        <v>0.2</v>
      </c>
      <c r="AM82" s="1"/>
      <c r="AN82" s="1"/>
      <c r="AO82" s="1">
        <f t="shared" si="32"/>
        <v>1.7</v>
      </c>
      <c r="AP82" s="1"/>
      <c r="AQ82" s="1"/>
      <c r="AR82" s="1"/>
      <c r="AS82" s="1"/>
      <c r="AT82" s="1"/>
      <c r="AU82" s="1" t="s">
        <v>815</v>
      </c>
      <c r="AV82" s="1"/>
      <c r="AW82" s="1">
        <f t="shared" si="33"/>
        <v>0</v>
      </c>
      <c r="AX82" s="1">
        <f t="shared" si="34"/>
        <v>87.223184210526327</v>
      </c>
      <c r="AY82" s="1">
        <f t="shared" si="35"/>
        <v>1.7</v>
      </c>
      <c r="AZ82" s="1">
        <f t="shared" si="36"/>
        <v>88.92318421052633</v>
      </c>
      <c r="BA82" s="1">
        <f t="shared" si="37"/>
        <v>19</v>
      </c>
      <c r="BB82" s="1">
        <f t="shared" si="38"/>
        <v>20</v>
      </c>
      <c r="BC82" s="16"/>
      <c r="BD82" s="16"/>
      <c r="BE82" s="16"/>
      <c r="BF82" s="16"/>
      <c r="BG82" s="16"/>
      <c r="BH82" s="16"/>
      <c r="BI82" s="16"/>
      <c r="BJ82" s="16"/>
      <c r="BK82" s="16"/>
      <c r="BL82" s="16"/>
    </row>
    <row r="83" spans="1:64" x14ac:dyDescent="0.25">
      <c r="A83" s="7" t="s">
        <v>805</v>
      </c>
      <c r="B83" s="7" t="s">
        <v>816</v>
      </c>
      <c r="C83" s="7" t="s">
        <v>817</v>
      </c>
      <c r="D83" s="2">
        <v>61.868421052631597</v>
      </c>
      <c r="E83" s="8" t="s">
        <v>76</v>
      </c>
      <c r="F83" s="8">
        <v>10</v>
      </c>
      <c r="G83" s="8" t="s">
        <v>64</v>
      </c>
      <c r="H83" s="8">
        <v>7</v>
      </c>
      <c r="I83" s="8">
        <v>1.8</v>
      </c>
      <c r="J83" s="8"/>
      <c r="K83" s="8"/>
      <c r="L83" s="8"/>
      <c r="M83" s="8"/>
      <c r="N83" s="1">
        <f t="shared" si="27"/>
        <v>24.200526315789475</v>
      </c>
      <c r="O83" s="1">
        <v>2.98</v>
      </c>
      <c r="P83" s="1">
        <f t="shared" si="28"/>
        <v>79.8</v>
      </c>
      <c r="Q83" s="1" t="s">
        <v>127</v>
      </c>
      <c r="R83" s="1">
        <v>0.3</v>
      </c>
      <c r="S83" s="1">
        <f t="shared" si="29"/>
        <v>48.059999999999995</v>
      </c>
      <c r="T83" s="1">
        <v>91.5</v>
      </c>
      <c r="U83" s="1">
        <f t="shared" si="30"/>
        <v>9.15</v>
      </c>
      <c r="V83" s="1" t="s">
        <v>801</v>
      </c>
      <c r="W83" s="1">
        <v>0.6</v>
      </c>
      <c r="X83" s="1"/>
      <c r="Y83" s="1"/>
      <c r="Z83" s="8"/>
      <c r="AA83" s="8"/>
      <c r="AB83" s="8">
        <f t="shared" si="31"/>
        <v>0.6</v>
      </c>
      <c r="AC83" s="1"/>
      <c r="AD83" s="1"/>
      <c r="AE83" s="1"/>
      <c r="AF83" s="1"/>
      <c r="AG83" s="1">
        <f t="shared" si="26"/>
        <v>0</v>
      </c>
      <c r="AH83" s="1" t="s">
        <v>818</v>
      </c>
      <c r="AI83" s="1" t="s">
        <v>818</v>
      </c>
      <c r="AJ83" s="1">
        <v>2</v>
      </c>
      <c r="AK83" s="1"/>
      <c r="AL83" s="1"/>
      <c r="AM83" s="1"/>
      <c r="AN83" s="1"/>
      <c r="AO83" s="1">
        <f t="shared" si="32"/>
        <v>2</v>
      </c>
      <c r="AP83" s="1"/>
      <c r="AQ83" s="1"/>
      <c r="AR83" s="1"/>
      <c r="AS83" s="1" t="s">
        <v>819</v>
      </c>
      <c r="AT83" s="1">
        <v>0.2</v>
      </c>
      <c r="AU83" s="1"/>
      <c r="AV83" s="1"/>
      <c r="AW83" s="1">
        <f t="shared" si="33"/>
        <v>0.2</v>
      </c>
      <c r="AX83" s="1">
        <f t="shared" si="34"/>
        <v>81.410526315789468</v>
      </c>
      <c r="AY83" s="1">
        <f t="shared" si="35"/>
        <v>2.8000000000000003</v>
      </c>
      <c r="AZ83" s="1">
        <f t="shared" si="36"/>
        <v>84.210526315789465</v>
      </c>
      <c r="BA83" s="1">
        <f t="shared" si="37"/>
        <v>55</v>
      </c>
      <c r="BB83" s="1">
        <f t="shared" si="38"/>
        <v>41</v>
      </c>
      <c r="BC83" s="16"/>
      <c r="BD83" s="16"/>
      <c r="BE83" s="16"/>
      <c r="BF83" s="16"/>
      <c r="BG83" s="16"/>
      <c r="BH83" s="16"/>
      <c r="BI83" s="16"/>
      <c r="BJ83" s="16"/>
      <c r="BK83" s="16"/>
      <c r="BL83" s="16"/>
    </row>
    <row r="84" spans="1:64" x14ac:dyDescent="0.25">
      <c r="A84" s="7" t="s">
        <v>805</v>
      </c>
      <c r="B84" s="7" t="s">
        <v>820</v>
      </c>
      <c r="C84" s="7" t="s">
        <v>821</v>
      </c>
      <c r="D84" s="2">
        <v>61.905263157894701</v>
      </c>
      <c r="E84" s="8" t="s">
        <v>76</v>
      </c>
      <c r="F84" s="8">
        <v>10</v>
      </c>
      <c r="G84" s="8" t="s">
        <v>64</v>
      </c>
      <c r="H84" s="8">
        <v>7</v>
      </c>
      <c r="I84" s="8">
        <v>0</v>
      </c>
      <c r="J84" s="8"/>
      <c r="K84" s="8"/>
      <c r="L84" s="8"/>
      <c r="M84" s="8"/>
      <c r="N84" s="1">
        <f t="shared" si="27"/>
        <v>23.671578947368406</v>
      </c>
      <c r="O84" s="1">
        <v>2.524</v>
      </c>
      <c r="P84" s="1">
        <f t="shared" si="28"/>
        <v>75.240000000000009</v>
      </c>
      <c r="Q84" s="1"/>
      <c r="R84" s="1"/>
      <c r="S84" s="1">
        <f t="shared" si="29"/>
        <v>45.144000000000005</v>
      </c>
      <c r="T84" s="1">
        <v>63.5</v>
      </c>
      <c r="U84" s="1">
        <f t="shared" si="30"/>
        <v>6.35</v>
      </c>
      <c r="V84" s="1"/>
      <c r="W84" s="1"/>
      <c r="X84" s="1"/>
      <c r="Y84" s="1"/>
      <c r="Z84" s="8"/>
      <c r="AA84" s="8"/>
      <c r="AB84" s="8">
        <f t="shared" si="31"/>
        <v>0</v>
      </c>
      <c r="AC84" s="1"/>
      <c r="AD84" s="1"/>
      <c r="AE84" s="1"/>
      <c r="AF84" s="1"/>
      <c r="AG84" s="1">
        <f t="shared" si="26"/>
        <v>0</v>
      </c>
      <c r="AH84" s="1"/>
      <c r="AI84" s="1"/>
      <c r="AJ84" s="1"/>
      <c r="AK84" s="1"/>
      <c r="AL84" s="1"/>
      <c r="AM84" s="1"/>
      <c r="AN84" s="1"/>
      <c r="AO84" s="1">
        <f t="shared" si="32"/>
        <v>0</v>
      </c>
      <c r="AP84" s="1"/>
      <c r="AQ84" s="1"/>
      <c r="AR84" s="1"/>
      <c r="AS84" s="1"/>
      <c r="AT84" s="1"/>
      <c r="AU84" s="1"/>
      <c r="AV84" s="1"/>
      <c r="AW84" s="1">
        <f t="shared" si="33"/>
        <v>0</v>
      </c>
      <c r="AX84" s="1">
        <f t="shared" si="34"/>
        <v>75.165578947368402</v>
      </c>
      <c r="AY84" s="1">
        <f t="shared" si="35"/>
        <v>0</v>
      </c>
      <c r="AZ84" s="1">
        <f t="shared" si="36"/>
        <v>75.165578947368402</v>
      </c>
      <c r="BA84" s="1">
        <f t="shared" si="37"/>
        <v>78</v>
      </c>
      <c r="BB84" s="1">
        <f t="shared" si="38"/>
        <v>91</v>
      </c>
      <c r="BC84" s="16"/>
      <c r="BD84" s="16"/>
      <c r="BE84" s="16"/>
      <c r="BF84" s="16"/>
      <c r="BG84" s="16"/>
      <c r="BH84" s="16"/>
      <c r="BI84" s="16"/>
      <c r="BJ84" s="16"/>
      <c r="BK84" s="16"/>
      <c r="BL84" s="16"/>
    </row>
    <row r="85" spans="1:64" x14ac:dyDescent="0.25">
      <c r="A85" s="7" t="s">
        <v>805</v>
      </c>
      <c r="B85" s="7" t="s">
        <v>822</v>
      </c>
      <c r="C85" s="7" t="s">
        <v>823</v>
      </c>
      <c r="D85" s="2">
        <v>62.098947368421101</v>
      </c>
      <c r="E85" s="8" t="s">
        <v>76</v>
      </c>
      <c r="F85" s="8">
        <v>10</v>
      </c>
      <c r="G85" s="8" t="s">
        <v>76</v>
      </c>
      <c r="H85" s="8">
        <v>8</v>
      </c>
      <c r="I85" s="8">
        <v>3.9</v>
      </c>
      <c r="J85" s="8"/>
      <c r="K85" s="8"/>
      <c r="L85" s="8"/>
      <c r="M85" s="8"/>
      <c r="N85" s="1">
        <f t="shared" si="27"/>
        <v>25.199684210526332</v>
      </c>
      <c r="O85" s="1">
        <v>3.4489999999999998</v>
      </c>
      <c r="P85" s="1">
        <f t="shared" si="28"/>
        <v>84.49</v>
      </c>
      <c r="Q85" s="1" t="s">
        <v>127</v>
      </c>
      <c r="R85" s="1">
        <v>0.3</v>
      </c>
      <c r="S85" s="1">
        <f t="shared" si="29"/>
        <v>50.873999999999995</v>
      </c>
      <c r="T85" s="1">
        <v>70.5</v>
      </c>
      <c r="U85" s="1">
        <f t="shared" si="30"/>
        <v>7.05</v>
      </c>
      <c r="V85" s="1" t="s">
        <v>824</v>
      </c>
      <c r="W85" s="1">
        <v>1</v>
      </c>
      <c r="X85" s="1"/>
      <c r="Y85" s="1"/>
      <c r="Z85" s="8"/>
      <c r="AA85" s="8"/>
      <c r="AB85" s="8">
        <f t="shared" si="31"/>
        <v>1</v>
      </c>
      <c r="AC85" s="1" t="s">
        <v>825</v>
      </c>
      <c r="AD85" s="1">
        <v>0.25</v>
      </c>
      <c r="AE85" s="1"/>
      <c r="AF85" s="1"/>
      <c r="AG85" s="1">
        <f t="shared" si="26"/>
        <v>0.25</v>
      </c>
      <c r="AH85" s="1" t="s">
        <v>826</v>
      </c>
      <c r="AI85" s="1" t="s">
        <v>827</v>
      </c>
      <c r="AJ85" s="1">
        <v>1.9</v>
      </c>
      <c r="AK85" s="1" t="s">
        <v>175</v>
      </c>
      <c r="AL85" s="1">
        <v>0.2</v>
      </c>
      <c r="AM85" s="1"/>
      <c r="AN85" s="1"/>
      <c r="AO85" s="1">
        <f t="shared" si="32"/>
        <v>2.1</v>
      </c>
      <c r="AP85" s="1"/>
      <c r="AQ85" s="1"/>
      <c r="AR85" s="1"/>
      <c r="AS85" s="1"/>
      <c r="AT85" s="1"/>
      <c r="AU85" s="1"/>
      <c r="AV85" s="1"/>
      <c r="AW85" s="1">
        <f t="shared" si="33"/>
        <v>0</v>
      </c>
      <c r="AX85" s="1">
        <f t="shared" si="34"/>
        <v>83.123684210526321</v>
      </c>
      <c r="AY85" s="1">
        <f t="shared" si="35"/>
        <v>3.35</v>
      </c>
      <c r="AZ85" s="1">
        <f t="shared" si="36"/>
        <v>86.473684210526315</v>
      </c>
      <c r="BA85" s="1">
        <f t="shared" si="37"/>
        <v>34</v>
      </c>
      <c r="BB85" s="1">
        <f t="shared" si="38"/>
        <v>31</v>
      </c>
      <c r="BC85" s="16"/>
      <c r="BD85" s="16"/>
      <c r="BE85" s="16"/>
      <c r="BF85" s="16"/>
      <c r="BG85" s="16"/>
      <c r="BH85" s="16"/>
      <c r="BI85" s="16"/>
      <c r="BJ85" s="16"/>
      <c r="BK85" s="16"/>
      <c r="BL85" s="16"/>
    </row>
    <row r="86" spans="1:64" x14ac:dyDescent="0.25">
      <c r="A86" s="7" t="s">
        <v>805</v>
      </c>
      <c r="B86" s="7" t="s">
        <v>828</v>
      </c>
      <c r="C86" s="7" t="s">
        <v>829</v>
      </c>
      <c r="D86" s="2">
        <v>62.168421052631601</v>
      </c>
      <c r="E86" s="8" t="s">
        <v>76</v>
      </c>
      <c r="F86" s="8">
        <v>10</v>
      </c>
      <c r="G86" s="8" t="s">
        <v>76</v>
      </c>
      <c r="H86" s="8">
        <v>8</v>
      </c>
      <c r="I86" s="8">
        <v>2.0249999999999999</v>
      </c>
      <c r="J86" s="8"/>
      <c r="K86" s="8"/>
      <c r="L86" s="8"/>
      <c r="M86" s="8"/>
      <c r="N86" s="1">
        <f t="shared" si="27"/>
        <v>24.658026315789481</v>
      </c>
      <c r="O86" s="1">
        <v>3.5939999999999999</v>
      </c>
      <c r="P86" s="1">
        <f t="shared" si="28"/>
        <v>85.94</v>
      </c>
      <c r="Q86" s="1"/>
      <c r="R86" s="1"/>
      <c r="S86" s="1">
        <f t="shared" si="29"/>
        <v>51.564</v>
      </c>
      <c r="T86" s="1">
        <v>77</v>
      </c>
      <c r="U86" s="1">
        <f t="shared" si="30"/>
        <v>7.7</v>
      </c>
      <c r="V86" s="1" t="s">
        <v>830</v>
      </c>
      <c r="W86" s="1">
        <v>1.2</v>
      </c>
      <c r="X86" s="1"/>
      <c r="Y86" s="1"/>
      <c r="Z86" s="8" t="s">
        <v>831</v>
      </c>
      <c r="AA86" s="8">
        <v>1.8</v>
      </c>
      <c r="AB86" s="8">
        <f t="shared" si="31"/>
        <v>3</v>
      </c>
      <c r="AC86" s="1" t="s">
        <v>79</v>
      </c>
      <c r="AD86" s="1">
        <v>0.15</v>
      </c>
      <c r="AE86" s="1"/>
      <c r="AF86" s="1"/>
      <c r="AG86" s="1">
        <f t="shared" si="26"/>
        <v>0.15</v>
      </c>
      <c r="AH86" s="1" t="s">
        <v>832</v>
      </c>
      <c r="AI86" s="1" t="s">
        <v>832</v>
      </c>
      <c r="AJ86" s="1">
        <v>2</v>
      </c>
      <c r="AK86" s="1"/>
      <c r="AL86" s="1"/>
      <c r="AM86" s="1"/>
      <c r="AN86" s="1"/>
      <c r="AO86" s="1">
        <f t="shared" si="32"/>
        <v>2</v>
      </c>
      <c r="AP86" s="1"/>
      <c r="AQ86" s="1"/>
      <c r="AR86" s="1"/>
      <c r="AS86" s="1"/>
      <c r="AT86" s="1"/>
      <c r="AU86" s="45" t="s">
        <v>1358</v>
      </c>
      <c r="AV86" s="1">
        <v>1.4</v>
      </c>
      <c r="AW86" s="1">
        <f t="shared" si="33"/>
        <v>1.4</v>
      </c>
      <c r="AX86" s="1">
        <f t="shared" si="34"/>
        <v>83.922026315789481</v>
      </c>
      <c r="AY86" s="1">
        <f t="shared" si="35"/>
        <v>6.5500000000000007</v>
      </c>
      <c r="AZ86" s="1">
        <f t="shared" si="36"/>
        <v>90.472026315789478</v>
      </c>
      <c r="BA86" s="1">
        <f t="shared" si="37"/>
        <v>30</v>
      </c>
      <c r="BB86" s="1">
        <f t="shared" si="38"/>
        <v>17</v>
      </c>
      <c r="BC86" s="16"/>
      <c r="BD86" s="16"/>
      <c r="BE86" s="16"/>
      <c r="BF86" s="16"/>
      <c r="BG86" s="16"/>
      <c r="BH86" s="16"/>
      <c r="BI86" s="16"/>
      <c r="BJ86" s="16"/>
      <c r="BK86" s="16"/>
      <c r="BL86" s="16"/>
    </row>
    <row r="87" spans="1:64" x14ac:dyDescent="0.25">
      <c r="A87" s="7" t="s">
        <v>805</v>
      </c>
      <c r="B87" s="7" t="s">
        <v>833</v>
      </c>
      <c r="C87" s="7" t="s">
        <v>834</v>
      </c>
      <c r="D87" s="2">
        <v>62.241052631579002</v>
      </c>
      <c r="E87" s="8" t="s">
        <v>76</v>
      </c>
      <c r="F87" s="8">
        <v>10</v>
      </c>
      <c r="G87" s="8" t="s">
        <v>76</v>
      </c>
      <c r="H87" s="8">
        <v>8</v>
      </c>
      <c r="I87" s="8">
        <v>0</v>
      </c>
      <c r="J87" s="8"/>
      <c r="K87" s="8"/>
      <c r="L87" s="8"/>
      <c r="M87" s="8"/>
      <c r="N87" s="1">
        <f t="shared" si="27"/>
        <v>24.072315789473702</v>
      </c>
      <c r="O87" s="1">
        <v>2.1389999999999998</v>
      </c>
      <c r="P87" s="1">
        <f t="shared" si="28"/>
        <v>71.39</v>
      </c>
      <c r="Q87" s="1"/>
      <c r="R87" s="1"/>
      <c r="S87" s="1">
        <f t="shared" si="29"/>
        <v>42.833999999999996</v>
      </c>
      <c r="T87" s="1">
        <v>74</v>
      </c>
      <c r="U87" s="1">
        <f t="shared" si="30"/>
        <v>7.4</v>
      </c>
      <c r="V87" s="1"/>
      <c r="W87" s="1"/>
      <c r="X87" s="1"/>
      <c r="Y87" s="1"/>
      <c r="Z87" s="8"/>
      <c r="AA87" s="8"/>
      <c r="AB87" s="8">
        <f t="shared" si="31"/>
        <v>0</v>
      </c>
      <c r="AC87" s="1"/>
      <c r="AD87" s="1"/>
      <c r="AE87" s="1"/>
      <c r="AF87" s="1"/>
      <c r="AG87" s="1">
        <f t="shared" si="26"/>
        <v>0</v>
      </c>
      <c r="AH87" s="1"/>
      <c r="AI87" s="1"/>
      <c r="AJ87" s="1"/>
      <c r="AK87" s="1"/>
      <c r="AL87" s="1"/>
      <c r="AM87" s="1"/>
      <c r="AN87" s="1"/>
      <c r="AO87" s="1">
        <f t="shared" si="32"/>
        <v>0</v>
      </c>
      <c r="AP87" s="1"/>
      <c r="AQ87" s="1"/>
      <c r="AR87" s="1"/>
      <c r="AS87" s="1"/>
      <c r="AT87" s="1"/>
      <c r="AU87" s="1"/>
      <c r="AV87" s="1"/>
      <c r="AW87" s="1">
        <f t="shared" si="33"/>
        <v>0</v>
      </c>
      <c r="AX87" s="1">
        <f t="shared" si="34"/>
        <v>74.3063157894737</v>
      </c>
      <c r="AY87" s="1">
        <f t="shared" si="35"/>
        <v>0</v>
      </c>
      <c r="AZ87" s="1">
        <f t="shared" si="36"/>
        <v>74.3063157894737</v>
      </c>
      <c r="BA87" s="1">
        <f t="shared" si="37"/>
        <v>97</v>
      </c>
      <c r="BB87" s="1">
        <f t="shared" si="38"/>
        <v>95</v>
      </c>
      <c r="BC87" s="16"/>
      <c r="BD87" s="16"/>
      <c r="BE87" s="16"/>
      <c r="BF87" s="16"/>
      <c r="BG87" s="16"/>
      <c r="BH87" s="16"/>
      <c r="BI87" s="16"/>
      <c r="BJ87" s="16"/>
      <c r="BK87" s="16"/>
      <c r="BL87" s="16"/>
    </row>
    <row r="88" spans="1:64" x14ac:dyDescent="0.25">
      <c r="A88" s="7" t="s">
        <v>805</v>
      </c>
      <c r="B88" s="7" t="s">
        <v>835</v>
      </c>
      <c r="C88" s="7" t="s">
        <v>836</v>
      </c>
      <c r="D88" s="2">
        <v>61.832631578947399</v>
      </c>
      <c r="E88" s="8" t="s">
        <v>76</v>
      </c>
      <c r="F88" s="8">
        <v>10</v>
      </c>
      <c r="G88" s="8" t="s">
        <v>64</v>
      </c>
      <c r="H88" s="8">
        <v>7</v>
      </c>
      <c r="I88" s="8">
        <v>1.95</v>
      </c>
      <c r="J88" s="8"/>
      <c r="K88" s="8"/>
      <c r="L88" s="8"/>
      <c r="M88" s="8"/>
      <c r="N88" s="1">
        <f t="shared" si="27"/>
        <v>24.23478947368422</v>
      </c>
      <c r="O88" s="1">
        <v>2.1070000000000002</v>
      </c>
      <c r="P88" s="1">
        <f t="shared" si="28"/>
        <v>71.069999999999993</v>
      </c>
      <c r="Q88" s="1"/>
      <c r="R88" s="1"/>
      <c r="S88" s="1">
        <f t="shared" si="29"/>
        <v>42.641999999999996</v>
      </c>
      <c r="T88" s="1">
        <v>65</v>
      </c>
      <c r="U88" s="1">
        <f t="shared" si="30"/>
        <v>6.5</v>
      </c>
      <c r="V88" s="1"/>
      <c r="W88" s="1"/>
      <c r="X88" s="1"/>
      <c r="Y88" s="1"/>
      <c r="Z88" s="8"/>
      <c r="AA88" s="8"/>
      <c r="AB88" s="8">
        <f t="shared" si="31"/>
        <v>0</v>
      </c>
      <c r="AC88" s="1"/>
      <c r="AD88" s="1"/>
      <c r="AE88" s="1"/>
      <c r="AF88" s="1"/>
      <c r="AG88" s="1">
        <f t="shared" si="26"/>
        <v>0</v>
      </c>
      <c r="AH88" s="1"/>
      <c r="AI88" s="1"/>
      <c r="AJ88" s="1"/>
      <c r="AK88" s="1"/>
      <c r="AL88" s="1"/>
      <c r="AM88" s="1"/>
      <c r="AN88" s="1"/>
      <c r="AO88" s="1">
        <f t="shared" si="32"/>
        <v>0</v>
      </c>
      <c r="AP88" s="1"/>
      <c r="AQ88" s="1"/>
      <c r="AR88" s="1"/>
      <c r="AS88" s="1"/>
      <c r="AT88" s="1"/>
      <c r="AU88" s="1"/>
      <c r="AV88" s="1"/>
      <c r="AW88" s="1">
        <f t="shared" si="33"/>
        <v>0</v>
      </c>
      <c r="AX88" s="1">
        <f t="shared" si="34"/>
        <v>73.376789473684212</v>
      </c>
      <c r="AY88" s="1">
        <f t="shared" si="35"/>
        <v>0</v>
      </c>
      <c r="AZ88" s="1">
        <f t="shared" si="36"/>
        <v>73.376789473684212</v>
      </c>
      <c r="BA88" s="1">
        <f t="shared" si="37"/>
        <v>98</v>
      </c>
      <c r="BB88" s="1">
        <f t="shared" si="38"/>
        <v>96</v>
      </c>
      <c r="BC88" s="16"/>
      <c r="BD88" s="16"/>
      <c r="BE88" s="16"/>
      <c r="BF88" s="16"/>
      <c r="BG88" s="16"/>
      <c r="BH88" s="16"/>
      <c r="BI88" s="16"/>
      <c r="BJ88" s="16"/>
      <c r="BK88" s="16"/>
      <c r="BL88" s="16"/>
    </row>
    <row r="89" spans="1:64" x14ac:dyDescent="0.25">
      <c r="A89" s="7" t="s">
        <v>805</v>
      </c>
      <c r="B89" s="7" t="s">
        <v>837</v>
      </c>
      <c r="C89" s="7" t="s">
        <v>838</v>
      </c>
      <c r="D89" s="2">
        <v>60.295789473684202</v>
      </c>
      <c r="E89" s="8" t="s">
        <v>76</v>
      </c>
      <c r="F89" s="8">
        <v>10</v>
      </c>
      <c r="G89" s="8" t="s">
        <v>64</v>
      </c>
      <c r="H89" s="8">
        <v>7</v>
      </c>
      <c r="I89" s="8">
        <v>0</v>
      </c>
      <c r="J89" s="8"/>
      <c r="K89" s="8"/>
      <c r="L89" s="8"/>
      <c r="M89" s="8"/>
      <c r="N89" s="1">
        <f t="shared" si="27"/>
        <v>23.188736842105261</v>
      </c>
      <c r="O89" s="1">
        <v>2.194</v>
      </c>
      <c r="P89" s="1">
        <f t="shared" si="28"/>
        <v>71.94</v>
      </c>
      <c r="Q89" s="1"/>
      <c r="R89" s="1"/>
      <c r="S89" s="1">
        <f t="shared" si="29"/>
        <v>43.163999999999994</v>
      </c>
      <c r="T89" s="1">
        <v>65</v>
      </c>
      <c r="U89" s="1">
        <f t="shared" si="30"/>
        <v>6.5</v>
      </c>
      <c r="V89" s="1"/>
      <c r="W89" s="1"/>
      <c r="X89" s="1"/>
      <c r="Y89" s="1"/>
      <c r="Z89" s="8"/>
      <c r="AA89" s="8"/>
      <c r="AB89" s="8">
        <f t="shared" si="31"/>
        <v>0</v>
      </c>
      <c r="AC89" s="8"/>
      <c r="AD89" s="8"/>
      <c r="AE89" s="8"/>
      <c r="AF89" s="8"/>
      <c r="AG89" s="1">
        <f t="shared" si="26"/>
        <v>0</v>
      </c>
      <c r="AH89" s="1"/>
      <c r="AI89" s="1"/>
      <c r="AJ89" s="1"/>
      <c r="AK89" s="1"/>
      <c r="AL89" s="1"/>
      <c r="AM89" s="1"/>
      <c r="AN89" s="1"/>
      <c r="AO89" s="1">
        <f t="shared" si="32"/>
        <v>0</v>
      </c>
      <c r="AP89" s="1"/>
      <c r="AQ89" s="1"/>
      <c r="AR89" s="1"/>
      <c r="AS89" s="1"/>
      <c r="AT89" s="1"/>
      <c r="AU89" s="1"/>
      <c r="AV89" s="1"/>
      <c r="AW89" s="1">
        <f t="shared" si="33"/>
        <v>0</v>
      </c>
      <c r="AX89" s="1">
        <f t="shared" si="34"/>
        <v>72.852736842105259</v>
      </c>
      <c r="AY89" s="1">
        <f t="shared" si="35"/>
        <v>0</v>
      </c>
      <c r="AZ89" s="1">
        <f t="shared" si="36"/>
        <v>72.852736842105259</v>
      </c>
      <c r="BA89" s="1">
        <f t="shared" si="37"/>
        <v>96</v>
      </c>
      <c r="BB89" s="1">
        <f t="shared" si="38"/>
        <v>99</v>
      </c>
      <c r="BC89" s="16"/>
      <c r="BD89" s="16"/>
      <c r="BE89" s="16"/>
      <c r="BF89" s="16"/>
      <c r="BG89" s="16"/>
      <c r="BH89" s="16"/>
      <c r="BI89" s="16"/>
      <c r="BJ89" s="16"/>
      <c r="BK89" s="16"/>
      <c r="BL89" s="16"/>
    </row>
    <row r="90" spans="1:64" x14ac:dyDescent="0.25">
      <c r="A90" s="7" t="s">
        <v>805</v>
      </c>
      <c r="B90" s="7" t="s">
        <v>839</v>
      </c>
      <c r="C90" s="7" t="s">
        <v>840</v>
      </c>
      <c r="D90" s="2">
        <v>62.009473684210498</v>
      </c>
      <c r="E90" s="8" t="s">
        <v>76</v>
      </c>
      <c r="F90" s="8">
        <v>10</v>
      </c>
      <c r="G90" s="8" t="s">
        <v>64</v>
      </c>
      <c r="H90" s="8">
        <v>7</v>
      </c>
      <c r="I90" s="8">
        <v>2.0249999999999999</v>
      </c>
      <c r="J90" s="8"/>
      <c r="K90" s="8"/>
      <c r="L90" s="8"/>
      <c r="M90" s="8"/>
      <c r="N90" s="1">
        <f t="shared" si="27"/>
        <v>24.31034210526315</v>
      </c>
      <c r="O90" s="1">
        <v>3.2069999999999999</v>
      </c>
      <c r="P90" s="1">
        <f t="shared" si="28"/>
        <v>82.07</v>
      </c>
      <c r="Q90" s="1" t="s">
        <v>574</v>
      </c>
      <c r="R90" s="1">
        <v>0</v>
      </c>
      <c r="S90" s="1">
        <f t="shared" si="29"/>
        <v>49.241999999999997</v>
      </c>
      <c r="T90" s="1">
        <v>72.5</v>
      </c>
      <c r="U90" s="1">
        <f t="shared" si="30"/>
        <v>7.25</v>
      </c>
      <c r="V90" s="1" t="s">
        <v>824</v>
      </c>
      <c r="W90" s="1">
        <v>1</v>
      </c>
      <c r="X90" s="1"/>
      <c r="Y90" s="1"/>
      <c r="Z90" s="1"/>
      <c r="AA90" s="1"/>
      <c r="AB90" s="8">
        <f t="shared" si="31"/>
        <v>1</v>
      </c>
      <c r="AC90" s="8"/>
      <c r="AD90" s="8"/>
      <c r="AE90" s="8"/>
      <c r="AF90" s="8"/>
      <c r="AG90" s="1">
        <f t="shared" si="26"/>
        <v>0</v>
      </c>
      <c r="AH90" s="1" t="s">
        <v>841</v>
      </c>
      <c r="AI90" s="1" t="s">
        <v>841</v>
      </c>
      <c r="AJ90" s="1">
        <v>1</v>
      </c>
      <c r="AK90" s="1"/>
      <c r="AL90" s="1"/>
      <c r="AM90" s="1"/>
      <c r="AN90" s="1"/>
      <c r="AO90" s="1">
        <f t="shared" si="32"/>
        <v>1</v>
      </c>
      <c r="AP90" s="1"/>
      <c r="AQ90" s="1"/>
      <c r="AR90" s="1"/>
      <c r="AS90" s="1"/>
      <c r="AT90" s="1"/>
      <c r="AU90" s="1"/>
      <c r="AV90" s="1"/>
      <c r="AW90" s="1">
        <f t="shared" si="33"/>
        <v>0</v>
      </c>
      <c r="AX90" s="1">
        <f t="shared" si="34"/>
        <v>80.802342105263151</v>
      </c>
      <c r="AY90" s="1">
        <f t="shared" si="35"/>
        <v>2</v>
      </c>
      <c r="AZ90" s="1">
        <f t="shared" si="36"/>
        <v>82.802342105263151</v>
      </c>
      <c r="BA90" s="1">
        <f t="shared" si="37"/>
        <v>42</v>
      </c>
      <c r="BB90" s="1">
        <f t="shared" si="38"/>
        <v>45</v>
      </c>
      <c r="BC90" s="16"/>
      <c r="BD90" s="16"/>
      <c r="BE90" s="16"/>
      <c r="BF90" s="16"/>
      <c r="BG90" s="16"/>
      <c r="BH90" s="16"/>
      <c r="BI90" s="16"/>
      <c r="BJ90" s="16"/>
      <c r="BK90" s="16"/>
      <c r="BL90" s="16"/>
    </row>
    <row r="91" spans="1:64" x14ac:dyDescent="0.25">
      <c r="A91" s="7" t="s">
        <v>805</v>
      </c>
      <c r="B91" s="7" t="s">
        <v>842</v>
      </c>
      <c r="C91" s="7" t="s">
        <v>843</v>
      </c>
      <c r="D91" s="2">
        <v>61.6526315789474</v>
      </c>
      <c r="E91" s="8" t="s">
        <v>76</v>
      </c>
      <c r="F91" s="8">
        <v>10</v>
      </c>
      <c r="G91" s="8" t="s">
        <v>76</v>
      </c>
      <c r="H91" s="8">
        <v>8</v>
      </c>
      <c r="I91" s="8">
        <v>3.15</v>
      </c>
      <c r="J91" s="8"/>
      <c r="K91" s="8"/>
      <c r="L91" s="8"/>
      <c r="M91" s="8"/>
      <c r="N91" s="1">
        <f t="shared" si="27"/>
        <v>24.840789473684218</v>
      </c>
      <c r="O91" s="1">
        <v>2.6389999999999998</v>
      </c>
      <c r="P91" s="1">
        <f t="shared" si="28"/>
        <v>76.39</v>
      </c>
      <c r="Q91" s="1"/>
      <c r="R91" s="1"/>
      <c r="S91" s="1">
        <f t="shared" si="29"/>
        <v>45.833999999999996</v>
      </c>
      <c r="T91" s="1">
        <v>75</v>
      </c>
      <c r="U91" s="1">
        <f t="shared" si="30"/>
        <v>7.5</v>
      </c>
      <c r="V91" s="1"/>
      <c r="W91" s="1"/>
      <c r="X91" s="1"/>
      <c r="Y91" s="1"/>
      <c r="Z91" s="1"/>
      <c r="AA91" s="1"/>
      <c r="AB91" s="8">
        <f t="shared" si="31"/>
        <v>0</v>
      </c>
      <c r="AC91" s="8"/>
      <c r="AD91" s="8"/>
      <c r="AE91" s="8"/>
      <c r="AF91" s="8"/>
      <c r="AG91" s="1">
        <f t="shared" si="26"/>
        <v>0</v>
      </c>
      <c r="AH91" s="1"/>
      <c r="AI91" s="1"/>
      <c r="AJ91" s="1"/>
      <c r="AK91" s="1"/>
      <c r="AL91" s="1"/>
      <c r="AM91" s="1"/>
      <c r="AN91" s="1"/>
      <c r="AO91" s="1">
        <f t="shared" si="32"/>
        <v>0</v>
      </c>
      <c r="AP91" s="1"/>
      <c r="AQ91" s="1"/>
      <c r="AR91" s="1"/>
      <c r="AS91" s="1"/>
      <c r="AT91" s="1"/>
      <c r="AU91" s="1"/>
      <c r="AV91" s="1"/>
      <c r="AW91" s="1">
        <f t="shared" si="33"/>
        <v>0</v>
      </c>
      <c r="AX91" s="1">
        <f t="shared" si="34"/>
        <v>78.174789473684214</v>
      </c>
      <c r="AY91" s="1">
        <f t="shared" si="35"/>
        <v>0</v>
      </c>
      <c r="AZ91" s="1">
        <f t="shared" si="36"/>
        <v>78.174789473684214</v>
      </c>
      <c r="BA91" s="1">
        <f t="shared" si="37"/>
        <v>71</v>
      </c>
      <c r="BB91" s="1">
        <f t="shared" si="38"/>
        <v>71</v>
      </c>
      <c r="BC91" s="16"/>
      <c r="BD91" s="16"/>
      <c r="BE91" s="16"/>
      <c r="BF91" s="16"/>
      <c r="BG91" s="16"/>
      <c r="BH91" s="16"/>
      <c r="BI91" s="16"/>
      <c r="BJ91" s="16"/>
      <c r="BK91" s="16"/>
      <c r="BL91" s="16"/>
    </row>
    <row r="92" spans="1:64" x14ac:dyDescent="0.25">
      <c r="A92" s="7" t="s">
        <v>805</v>
      </c>
      <c r="B92" s="7" t="s">
        <v>844</v>
      </c>
      <c r="C92" s="7" t="s">
        <v>845</v>
      </c>
      <c r="D92" s="2">
        <v>60.244210526315797</v>
      </c>
      <c r="E92" s="8" t="s">
        <v>76</v>
      </c>
      <c r="F92" s="8">
        <v>10</v>
      </c>
      <c r="G92" s="8" t="s">
        <v>76</v>
      </c>
      <c r="H92" s="8">
        <v>8</v>
      </c>
      <c r="I92" s="8">
        <v>0</v>
      </c>
      <c r="J92" s="8"/>
      <c r="K92" s="8"/>
      <c r="L92" s="8"/>
      <c r="M92" s="8"/>
      <c r="N92" s="1">
        <f t="shared" si="27"/>
        <v>23.473263157894738</v>
      </c>
      <c r="O92" s="1">
        <v>2.8940000000000001</v>
      </c>
      <c r="P92" s="1">
        <f t="shared" si="28"/>
        <v>78.94</v>
      </c>
      <c r="Q92" s="1"/>
      <c r="R92" s="1"/>
      <c r="S92" s="1">
        <f t="shared" si="29"/>
        <v>47.363999999999997</v>
      </c>
      <c r="T92" s="1">
        <v>72.5</v>
      </c>
      <c r="U92" s="1">
        <f t="shared" si="30"/>
        <v>7.25</v>
      </c>
      <c r="V92" s="1" t="s">
        <v>846</v>
      </c>
      <c r="W92" s="1">
        <v>0.4</v>
      </c>
      <c r="X92" s="1"/>
      <c r="Y92" s="1"/>
      <c r="Z92" s="1"/>
      <c r="AA92" s="1"/>
      <c r="AB92" s="8">
        <f t="shared" si="31"/>
        <v>0.4</v>
      </c>
      <c r="AC92" s="8"/>
      <c r="AD92" s="8"/>
      <c r="AE92" s="8"/>
      <c r="AF92" s="8"/>
      <c r="AG92" s="1">
        <f t="shared" si="26"/>
        <v>0</v>
      </c>
      <c r="AH92" s="1"/>
      <c r="AI92" s="1"/>
      <c r="AJ92" s="1"/>
      <c r="AK92" s="1"/>
      <c r="AL92" s="1"/>
      <c r="AM92" s="1"/>
      <c r="AN92" s="1"/>
      <c r="AO92" s="1">
        <f t="shared" si="32"/>
        <v>0</v>
      </c>
      <c r="AP92" s="1"/>
      <c r="AQ92" s="1"/>
      <c r="AR92" s="1"/>
      <c r="AS92" s="1"/>
      <c r="AT92" s="1"/>
      <c r="AU92" s="1"/>
      <c r="AV92" s="1"/>
      <c r="AW92" s="1">
        <f t="shared" si="33"/>
        <v>0</v>
      </c>
      <c r="AX92" s="1">
        <f t="shared" si="34"/>
        <v>78.087263157894739</v>
      </c>
      <c r="AY92" s="1">
        <f t="shared" si="35"/>
        <v>0.4</v>
      </c>
      <c r="AZ92" s="1">
        <f t="shared" si="36"/>
        <v>78.487263157894745</v>
      </c>
      <c r="BA92" s="1">
        <f t="shared" si="37"/>
        <v>59</v>
      </c>
      <c r="BB92" s="1">
        <f t="shared" si="38"/>
        <v>68</v>
      </c>
      <c r="BC92" s="16"/>
      <c r="BD92" s="16"/>
      <c r="BE92" s="16"/>
      <c r="BF92" s="16"/>
      <c r="BG92" s="16"/>
      <c r="BH92" s="16"/>
      <c r="BI92" s="16"/>
      <c r="BJ92" s="16"/>
      <c r="BK92" s="16"/>
      <c r="BL92" s="16"/>
    </row>
    <row r="93" spans="1:64" x14ac:dyDescent="0.25">
      <c r="A93" s="7" t="s">
        <v>805</v>
      </c>
      <c r="B93" s="7" t="s">
        <v>847</v>
      </c>
      <c r="C93" s="7" t="s">
        <v>848</v>
      </c>
      <c r="D93" s="2">
        <v>61.629473684210502</v>
      </c>
      <c r="E93" s="8" t="s">
        <v>76</v>
      </c>
      <c r="F93" s="8">
        <v>10</v>
      </c>
      <c r="G93" s="8" t="s">
        <v>76</v>
      </c>
      <c r="H93" s="8">
        <v>8</v>
      </c>
      <c r="I93" s="8">
        <v>0</v>
      </c>
      <c r="J93" s="8"/>
      <c r="K93" s="8"/>
      <c r="L93" s="8"/>
      <c r="M93" s="8"/>
      <c r="N93" s="1">
        <f t="shared" si="27"/>
        <v>23.888842105263148</v>
      </c>
      <c r="O93" s="1">
        <v>2.7280000000000002</v>
      </c>
      <c r="P93" s="1">
        <f t="shared" si="28"/>
        <v>77.28</v>
      </c>
      <c r="Q93" s="1"/>
      <c r="R93" s="1"/>
      <c r="S93" s="1">
        <f t="shared" si="29"/>
        <v>46.368000000000002</v>
      </c>
      <c r="T93" s="1">
        <v>71</v>
      </c>
      <c r="U93" s="1">
        <f t="shared" si="30"/>
        <v>7.1</v>
      </c>
      <c r="V93" s="1"/>
      <c r="W93" s="1"/>
      <c r="X93" s="1"/>
      <c r="Y93" s="1"/>
      <c r="Z93" s="1"/>
      <c r="AA93" s="1"/>
      <c r="AB93" s="8">
        <f t="shared" si="31"/>
        <v>0</v>
      </c>
      <c r="AC93" s="8"/>
      <c r="AD93" s="8"/>
      <c r="AE93" s="8"/>
      <c r="AF93" s="8"/>
      <c r="AG93" s="1">
        <f t="shared" si="26"/>
        <v>0</v>
      </c>
      <c r="AH93" s="1"/>
      <c r="AI93" s="1"/>
      <c r="AJ93" s="1"/>
      <c r="AK93" s="1"/>
      <c r="AL93" s="1"/>
      <c r="AM93" s="1"/>
      <c r="AN93" s="1"/>
      <c r="AO93" s="1">
        <f t="shared" si="32"/>
        <v>0</v>
      </c>
      <c r="AP93" s="1"/>
      <c r="AQ93" s="1"/>
      <c r="AR93" s="1"/>
      <c r="AS93" s="1"/>
      <c r="AT93" s="1"/>
      <c r="AU93" s="1"/>
      <c r="AV93" s="1"/>
      <c r="AW93" s="1">
        <f t="shared" si="33"/>
        <v>0</v>
      </c>
      <c r="AX93" s="1">
        <f t="shared" si="34"/>
        <v>77.356842105263141</v>
      </c>
      <c r="AY93" s="1">
        <f t="shared" si="35"/>
        <v>0</v>
      </c>
      <c r="AZ93" s="1">
        <f t="shared" si="36"/>
        <v>77.356842105263141</v>
      </c>
      <c r="BA93" s="1">
        <f t="shared" si="37"/>
        <v>66</v>
      </c>
      <c r="BB93" s="1">
        <f t="shared" si="38"/>
        <v>82</v>
      </c>
      <c r="BC93" s="16"/>
      <c r="BD93" s="16"/>
      <c r="BE93" s="16"/>
      <c r="BF93" s="16"/>
      <c r="BG93" s="16"/>
      <c r="BH93" s="16"/>
      <c r="BI93" s="16"/>
      <c r="BJ93" s="16"/>
      <c r="BK93" s="16"/>
      <c r="BL93" s="16"/>
    </row>
    <row r="94" spans="1:64" x14ac:dyDescent="0.25">
      <c r="A94" s="7" t="s">
        <v>805</v>
      </c>
      <c r="B94" s="7" t="s">
        <v>849</v>
      </c>
      <c r="C94" s="7" t="s">
        <v>850</v>
      </c>
      <c r="D94" s="2">
        <v>60.863157894736801</v>
      </c>
      <c r="E94" s="8" t="s">
        <v>76</v>
      </c>
      <c r="F94" s="8">
        <v>10</v>
      </c>
      <c r="G94" s="8" t="s">
        <v>64</v>
      </c>
      <c r="H94" s="8">
        <v>7</v>
      </c>
      <c r="I94" s="8">
        <v>0</v>
      </c>
      <c r="J94" s="8"/>
      <c r="K94" s="8"/>
      <c r="L94" s="8"/>
      <c r="M94" s="8"/>
      <c r="N94" s="1">
        <f t="shared" si="27"/>
        <v>23.358947368421038</v>
      </c>
      <c r="O94" s="1">
        <v>2.218</v>
      </c>
      <c r="P94" s="1">
        <f t="shared" si="28"/>
        <v>72.180000000000007</v>
      </c>
      <c r="Q94" s="1"/>
      <c r="R94" s="1"/>
      <c r="S94" s="1">
        <f t="shared" si="29"/>
        <v>43.308</v>
      </c>
      <c r="T94" s="1">
        <v>80.5</v>
      </c>
      <c r="U94" s="1">
        <f t="shared" si="30"/>
        <v>8.0500000000000007</v>
      </c>
      <c r="V94" s="1"/>
      <c r="W94" s="1"/>
      <c r="X94" s="1"/>
      <c r="Y94" s="1"/>
      <c r="Z94" s="1"/>
      <c r="AA94" s="1"/>
      <c r="AB94" s="8">
        <f t="shared" si="31"/>
        <v>0</v>
      </c>
      <c r="AC94" s="8"/>
      <c r="AD94" s="8"/>
      <c r="AE94" s="8"/>
      <c r="AF94" s="8"/>
      <c r="AG94" s="1">
        <f t="shared" si="26"/>
        <v>0</v>
      </c>
      <c r="AH94" s="1"/>
      <c r="AI94" s="1"/>
      <c r="AJ94" s="1"/>
      <c r="AK94" s="1"/>
      <c r="AL94" s="1"/>
      <c r="AM94" s="1"/>
      <c r="AN94" s="1"/>
      <c r="AO94" s="1">
        <f t="shared" si="32"/>
        <v>0</v>
      </c>
      <c r="AP94" s="1"/>
      <c r="AQ94" s="1"/>
      <c r="AR94" s="1"/>
      <c r="AS94" s="1"/>
      <c r="AT94" s="1"/>
      <c r="AU94" s="1"/>
      <c r="AV94" s="1"/>
      <c r="AW94" s="1">
        <f t="shared" si="33"/>
        <v>0</v>
      </c>
      <c r="AX94" s="1">
        <f t="shared" si="34"/>
        <v>74.716947368421032</v>
      </c>
      <c r="AY94" s="1">
        <f t="shared" si="35"/>
        <v>0</v>
      </c>
      <c r="AZ94" s="1">
        <f t="shared" si="36"/>
        <v>74.716947368421032</v>
      </c>
      <c r="BA94" s="1">
        <f t="shared" si="37"/>
        <v>95</v>
      </c>
      <c r="BB94" s="1">
        <f t="shared" si="38"/>
        <v>94</v>
      </c>
      <c r="BC94" s="16"/>
      <c r="BD94" s="16"/>
      <c r="BE94" s="16"/>
      <c r="BF94" s="16"/>
      <c r="BG94" s="16"/>
      <c r="BH94" s="16"/>
      <c r="BI94" s="16"/>
      <c r="BJ94" s="16"/>
      <c r="BK94" s="16"/>
      <c r="BL94" s="16"/>
    </row>
    <row r="95" spans="1:64" x14ac:dyDescent="0.25">
      <c r="A95" s="7" t="s">
        <v>805</v>
      </c>
      <c r="B95" s="7" t="s">
        <v>851</v>
      </c>
      <c r="C95" s="7" t="s">
        <v>852</v>
      </c>
      <c r="D95" s="2">
        <v>62.126315789473701</v>
      </c>
      <c r="E95" s="8" t="s">
        <v>76</v>
      </c>
      <c r="F95" s="8">
        <v>10</v>
      </c>
      <c r="G95" s="8" t="s">
        <v>64</v>
      </c>
      <c r="H95" s="8">
        <v>7</v>
      </c>
      <c r="I95" s="8">
        <v>0</v>
      </c>
      <c r="J95" s="8"/>
      <c r="K95" s="8"/>
      <c r="L95" s="8"/>
      <c r="M95" s="8"/>
      <c r="N95" s="1">
        <f t="shared" si="27"/>
        <v>23.737894736842108</v>
      </c>
      <c r="O95" s="1">
        <v>2.863</v>
      </c>
      <c r="P95" s="1">
        <f t="shared" si="28"/>
        <v>78.63</v>
      </c>
      <c r="Q95" s="1"/>
      <c r="R95" s="1"/>
      <c r="S95" s="1">
        <f t="shared" si="29"/>
        <v>47.177999999999997</v>
      </c>
      <c r="T95" s="1">
        <v>74.5</v>
      </c>
      <c r="U95" s="1">
        <f t="shared" si="30"/>
        <v>7.45</v>
      </c>
      <c r="V95" s="1"/>
      <c r="W95" s="1"/>
      <c r="X95" s="1"/>
      <c r="Y95" s="1"/>
      <c r="Z95" s="1"/>
      <c r="AA95" s="1"/>
      <c r="AB95" s="8">
        <f t="shared" si="31"/>
        <v>0</v>
      </c>
      <c r="AC95" s="8"/>
      <c r="AD95" s="8"/>
      <c r="AE95" s="8"/>
      <c r="AF95" s="8"/>
      <c r="AG95" s="1">
        <f t="shared" si="26"/>
        <v>0</v>
      </c>
      <c r="AH95" s="1"/>
      <c r="AI95" s="1"/>
      <c r="AJ95" s="1"/>
      <c r="AK95" s="1"/>
      <c r="AL95" s="1"/>
      <c r="AM95" s="1"/>
      <c r="AN95" s="1"/>
      <c r="AO95" s="1">
        <f t="shared" si="32"/>
        <v>0</v>
      </c>
      <c r="AP95" s="1"/>
      <c r="AQ95" s="1"/>
      <c r="AR95" s="1"/>
      <c r="AS95" s="1"/>
      <c r="AT95" s="1"/>
      <c r="AU95" s="1"/>
      <c r="AV95" s="1"/>
      <c r="AW95" s="1">
        <f t="shared" si="33"/>
        <v>0</v>
      </c>
      <c r="AX95" s="1">
        <f t="shared" si="34"/>
        <v>78.365894736842108</v>
      </c>
      <c r="AY95" s="1">
        <f t="shared" si="35"/>
        <v>0</v>
      </c>
      <c r="AZ95" s="1">
        <f t="shared" si="36"/>
        <v>78.365894736842108</v>
      </c>
      <c r="BA95" s="1">
        <f t="shared" si="37"/>
        <v>64</v>
      </c>
      <c r="BB95" s="1">
        <f t="shared" si="38"/>
        <v>70</v>
      </c>
      <c r="BC95" s="16"/>
      <c r="BD95" s="16"/>
      <c r="BE95" s="16"/>
      <c r="BF95" s="16"/>
      <c r="BG95" s="16"/>
      <c r="BH95" s="16"/>
      <c r="BI95" s="16"/>
      <c r="BJ95" s="16"/>
      <c r="BK95" s="16"/>
      <c r="BL95" s="16"/>
    </row>
    <row r="96" spans="1:64" x14ac:dyDescent="0.25">
      <c r="A96" s="7" t="s">
        <v>805</v>
      </c>
      <c r="B96" s="7" t="s">
        <v>853</v>
      </c>
      <c r="C96" s="7" t="s">
        <v>854</v>
      </c>
      <c r="D96" s="2">
        <v>60.538947368420999</v>
      </c>
      <c r="E96" s="8" t="s">
        <v>76</v>
      </c>
      <c r="F96" s="8">
        <v>10</v>
      </c>
      <c r="G96" s="8" t="s">
        <v>64</v>
      </c>
      <c r="H96" s="8">
        <v>7</v>
      </c>
      <c r="I96" s="8">
        <v>0</v>
      </c>
      <c r="J96" s="8"/>
      <c r="K96" s="8"/>
      <c r="L96" s="8"/>
      <c r="M96" s="8"/>
      <c r="N96" s="1">
        <f t="shared" si="27"/>
        <v>23.261684210526298</v>
      </c>
      <c r="O96" s="1">
        <v>2.8839999999999999</v>
      </c>
      <c r="P96" s="1">
        <f t="shared" si="28"/>
        <v>78.84</v>
      </c>
      <c r="Q96" s="1"/>
      <c r="R96" s="1"/>
      <c r="S96" s="1">
        <f t="shared" si="29"/>
        <v>47.304000000000002</v>
      </c>
      <c r="T96" s="1">
        <v>62.5</v>
      </c>
      <c r="U96" s="1">
        <f t="shared" si="30"/>
        <v>6.25</v>
      </c>
      <c r="V96" s="1"/>
      <c r="W96" s="1"/>
      <c r="X96" s="1"/>
      <c r="Y96" s="1"/>
      <c r="Z96" s="1"/>
      <c r="AA96" s="1"/>
      <c r="AB96" s="8">
        <f t="shared" si="31"/>
        <v>0</v>
      </c>
      <c r="AC96" s="8"/>
      <c r="AD96" s="8"/>
      <c r="AE96" s="8"/>
      <c r="AF96" s="8"/>
      <c r="AG96" s="1">
        <f t="shared" si="26"/>
        <v>0</v>
      </c>
      <c r="AH96" s="1"/>
      <c r="AI96" s="1"/>
      <c r="AJ96" s="1"/>
      <c r="AK96" s="1"/>
      <c r="AL96" s="1"/>
      <c r="AM96" s="1"/>
      <c r="AN96" s="1"/>
      <c r="AO96" s="1">
        <f t="shared" si="32"/>
        <v>0</v>
      </c>
      <c r="AP96" s="1"/>
      <c r="AQ96" s="1"/>
      <c r="AR96" s="1"/>
      <c r="AS96" s="1"/>
      <c r="AT96" s="1"/>
      <c r="AU96" s="1"/>
      <c r="AV96" s="1"/>
      <c r="AW96" s="1">
        <f t="shared" si="33"/>
        <v>0</v>
      </c>
      <c r="AX96" s="1">
        <f t="shared" si="34"/>
        <v>76.8156842105263</v>
      </c>
      <c r="AY96" s="1">
        <f t="shared" si="35"/>
        <v>0</v>
      </c>
      <c r="AZ96" s="1">
        <f t="shared" si="36"/>
        <v>76.8156842105263</v>
      </c>
      <c r="BA96" s="1">
        <f t="shared" si="37"/>
        <v>61</v>
      </c>
      <c r="BB96" s="1">
        <f t="shared" si="38"/>
        <v>85</v>
      </c>
      <c r="BC96" s="16"/>
      <c r="BD96" s="16"/>
      <c r="BE96" s="16"/>
      <c r="BF96" s="16"/>
      <c r="BG96" s="16"/>
      <c r="BH96" s="16"/>
      <c r="BI96" s="16"/>
      <c r="BJ96" s="16"/>
      <c r="BK96" s="16"/>
      <c r="BL96" s="16"/>
    </row>
    <row r="97" spans="1:64" x14ac:dyDescent="0.25">
      <c r="A97" s="7" t="s">
        <v>805</v>
      </c>
      <c r="B97" s="7" t="s">
        <v>855</v>
      </c>
      <c r="C97" s="7" t="s">
        <v>856</v>
      </c>
      <c r="D97" s="2">
        <v>61.5842105263158</v>
      </c>
      <c r="E97" s="8" t="s">
        <v>76</v>
      </c>
      <c r="F97" s="8">
        <v>10</v>
      </c>
      <c r="G97" s="8" t="s">
        <v>64</v>
      </c>
      <c r="H97" s="8">
        <v>7</v>
      </c>
      <c r="I97" s="8">
        <v>0</v>
      </c>
      <c r="J97" s="8"/>
      <c r="K97" s="8"/>
      <c r="L97" s="8"/>
      <c r="M97" s="8"/>
      <c r="N97" s="1">
        <f t="shared" si="27"/>
        <v>23.575263157894739</v>
      </c>
      <c r="O97" s="1">
        <v>2.476</v>
      </c>
      <c r="P97" s="1">
        <f t="shared" si="28"/>
        <v>74.759999999999991</v>
      </c>
      <c r="Q97" s="1"/>
      <c r="R97" s="1"/>
      <c r="S97" s="1">
        <f t="shared" si="29"/>
        <v>44.855999999999995</v>
      </c>
      <c r="T97" s="1">
        <v>70</v>
      </c>
      <c r="U97" s="1">
        <f t="shared" si="30"/>
        <v>7</v>
      </c>
      <c r="V97" s="1"/>
      <c r="W97" s="1"/>
      <c r="X97" s="1"/>
      <c r="Y97" s="1"/>
      <c r="Z97" s="1"/>
      <c r="AA97" s="1"/>
      <c r="AB97" s="8">
        <f t="shared" si="31"/>
        <v>0</v>
      </c>
      <c r="AC97" s="8"/>
      <c r="AD97" s="8"/>
      <c r="AE97" s="8"/>
      <c r="AF97" s="8"/>
      <c r="AG97" s="1">
        <f t="shared" si="26"/>
        <v>0</v>
      </c>
      <c r="AH97" s="1"/>
      <c r="AI97" s="1"/>
      <c r="AJ97" s="1"/>
      <c r="AK97" s="1"/>
      <c r="AL97" s="1"/>
      <c r="AM97" s="1"/>
      <c r="AN97" s="1"/>
      <c r="AO97" s="1">
        <f t="shared" si="32"/>
        <v>0</v>
      </c>
      <c r="AP97" s="1"/>
      <c r="AQ97" s="1"/>
      <c r="AR97" s="1"/>
      <c r="AS97" s="1"/>
      <c r="AT97" s="1"/>
      <c r="AU97" s="1"/>
      <c r="AV97" s="1"/>
      <c r="AW97" s="1">
        <f t="shared" si="33"/>
        <v>0</v>
      </c>
      <c r="AX97" s="1">
        <f t="shared" si="34"/>
        <v>75.431263157894733</v>
      </c>
      <c r="AY97" s="1">
        <f t="shared" si="35"/>
        <v>0</v>
      </c>
      <c r="AZ97" s="1">
        <f t="shared" si="36"/>
        <v>75.431263157894733</v>
      </c>
      <c r="BA97" s="1">
        <f t="shared" si="37"/>
        <v>80</v>
      </c>
      <c r="BB97" s="1">
        <f t="shared" si="38"/>
        <v>90</v>
      </c>
      <c r="BC97" s="16"/>
      <c r="BD97" s="16"/>
      <c r="BE97" s="16"/>
      <c r="BF97" s="16"/>
      <c r="BG97" s="16"/>
      <c r="BH97" s="16"/>
      <c r="BI97" s="16"/>
      <c r="BJ97" s="16"/>
      <c r="BK97" s="16"/>
      <c r="BL97" s="16"/>
    </row>
    <row r="98" spans="1:64" x14ac:dyDescent="0.25">
      <c r="A98" s="7" t="s">
        <v>805</v>
      </c>
      <c r="B98" s="7" t="s">
        <v>857</v>
      </c>
      <c r="C98" s="7" t="s">
        <v>858</v>
      </c>
      <c r="D98" s="2">
        <v>61.812631578947403</v>
      </c>
      <c r="E98" s="8" t="s">
        <v>76</v>
      </c>
      <c r="F98" s="8">
        <v>10</v>
      </c>
      <c r="G98" s="8" t="s">
        <v>64</v>
      </c>
      <c r="H98" s="8">
        <v>7</v>
      </c>
      <c r="I98" s="8">
        <v>1.5</v>
      </c>
      <c r="J98" s="8"/>
      <c r="K98" s="8"/>
      <c r="L98" s="8"/>
      <c r="M98" s="8"/>
      <c r="N98" s="1">
        <f t="shared" si="27"/>
        <v>24.093789473684222</v>
      </c>
      <c r="O98" s="1">
        <v>3.0710000000000002</v>
      </c>
      <c r="P98" s="1">
        <f t="shared" si="28"/>
        <v>80.710000000000008</v>
      </c>
      <c r="Q98" s="1" t="s">
        <v>127</v>
      </c>
      <c r="R98" s="1">
        <v>0.3</v>
      </c>
      <c r="S98" s="1">
        <f t="shared" si="29"/>
        <v>48.606000000000002</v>
      </c>
      <c r="T98" s="1">
        <v>86.5</v>
      </c>
      <c r="U98" s="1">
        <f t="shared" si="30"/>
        <v>8.65</v>
      </c>
      <c r="V98" s="1"/>
      <c r="W98" s="1"/>
      <c r="X98" s="1"/>
      <c r="Y98" s="1"/>
      <c r="Z98" s="1"/>
      <c r="AA98" s="1"/>
      <c r="AB98" s="8">
        <f t="shared" si="31"/>
        <v>0</v>
      </c>
      <c r="AC98" s="8"/>
      <c r="AD98" s="8"/>
      <c r="AE98" s="8"/>
      <c r="AF98" s="8"/>
      <c r="AG98" s="1">
        <f t="shared" si="26"/>
        <v>0</v>
      </c>
      <c r="AH98" s="1" t="s">
        <v>95</v>
      </c>
      <c r="AI98" s="1" t="s">
        <v>96</v>
      </c>
      <c r="AJ98" s="1">
        <v>1.25</v>
      </c>
      <c r="AK98" s="1"/>
      <c r="AL98" s="1"/>
      <c r="AM98" s="1"/>
      <c r="AN98" s="1"/>
      <c r="AO98" s="1">
        <f t="shared" si="32"/>
        <v>1.25</v>
      </c>
      <c r="AP98" s="1"/>
      <c r="AQ98" s="1"/>
      <c r="AR98" s="1"/>
      <c r="AS98" s="1"/>
      <c r="AT98" s="1"/>
      <c r="AU98" s="1"/>
      <c r="AV98" s="1"/>
      <c r="AW98" s="1">
        <f t="shared" si="33"/>
        <v>0</v>
      </c>
      <c r="AX98" s="1">
        <f t="shared" si="34"/>
        <v>81.349789473684226</v>
      </c>
      <c r="AY98" s="1">
        <f t="shared" si="35"/>
        <v>1.25</v>
      </c>
      <c r="AZ98" s="1">
        <f t="shared" si="36"/>
        <v>82.599789473684226</v>
      </c>
      <c r="BA98" s="1">
        <f t="shared" si="37"/>
        <v>47</v>
      </c>
      <c r="BB98" s="1">
        <f t="shared" si="38"/>
        <v>47</v>
      </c>
      <c r="BC98" s="16"/>
      <c r="BD98" s="16"/>
      <c r="BE98" s="16"/>
      <c r="BF98" s="16"/>
      <c r="BG98" s="16"/>
      <c r="BH98" s="16"/>
      <c r="BI98" s="16"/>
      <c r="BJ98" s="16"/>
      <c r="BK98" s="16"/>
      <c r="BL98" s="16"/>
    </row>
    <row r="99" spans="1:64" x14ac:dyDescent="0.25">
      <c r="A99" s="7" t="s">
        <v>805</v>
      </c>
      <c r="B99" s="7" t="s">
        <v>859</v>
      </c>
      <c r="C99" s="7" t="s">
        <v>860</v>
      </c>
      <c r="D99" s="2">
        <v>60.831578947368399</v>
      </c>
      <c r="E99" s="8" t="s">
        <v>76</v>
      </c>
      <c r="F99" s="8">
        <v>10</v>
      </c>
      <c r="G99" s="8" t="s">
        <v>64</v>
      </c>
      <c r="H99" s="8">
        <v>7</v>
      </c>
      <c r="I99" s="8">
        <v>0</v>
      </c>
      <c r="J99" s="8"/>
      <c r="K99" s="8"/>
      <c r="L99" s="8"/>
      <c r="M99" s="8"/>
      <c r="N99" s="1">
        <f t="shared" si="27"/>
        <v>23.349473684210519</v>
      </c>
      <c r="O99" s="1">
        <v>3.5939999999999999</v>
      </c>
      <c r="P99" s="1">
        <f t="shared" si="28"/>
        <v>85.94</v>
      </c>
      <c r="Q99" s="1"/>
      <c r="R99" s="1"/>
      <c r="S99" s="1">
        <f t="shared" si="29"/>
        <v>51.564</v>
      </c>
      <c r="T99" s="1">
        <v>76.5</v>
      </c>
      <c r="U99" s="1">
        <f t="shared" si="30"/>
        <v>7.65</v>
      </c>
      <c r="V99" s="1"/>
      <c r="W99" s="1"/>
      <c r="X99" s="1"/>
      <c r="Y99" s="1"/>
      <c r="Z99" s="1"/>
      <c r="AA99" s="1"/>
      <c r="AB99" s="8">
        <f t="shared" si="31"/>
        <v>0</v>
      </c>
      <c r="AC99" s="8"/>
      <c r="AD99" s="8"/>
      <c r="AE99" s="8"/>
      <c r="AF99" s="8"/>
      <c r="AG99" s="1">
        <f t="shared" si="26"/>
        <v>0</v>
      </c>
      <c r="AH99" s="1"/>
      <c r="AI99" s="1"/>
      <c r="AJ99" s="1"/>
      <c r="AK99" s="1"/>
      <c r="AL99" s="1"/>
      <c r="AM99" s="1"/>
      <c r="AN99" s="1"/>
      <c r="AO99" s="1">
        <f t="shared" si="32"/>
        <v>0</v>
      </c>
      <c r="AP99" s="1"/>
      <c r="AQ99" s="1"/>
      <c r="AR99" s="1"/>
      <c r="AS99" s="1"/>
      <c r="AT99" s="1"/>
      <c r="AU99" s="1"/>
      <c r="AV99" s="1"/>
      <c r="AW99" s="1">
        <f t="shared" si="33"/>
        <v>0</v>
      </c>
      <c r="AX99" s="1">
        <f t="shared" si="34"/>
        <v>82.563473684210521</v>
      </c>
      <c r="AY99" s="1">
        <f t="shared" si="35"/>
        <v>0</v>
      </c>
      <c r="AZ99" s="1">
        <f t="shared" si="36"/>
        <v>82.563473684210521</v>
      </c>
      <c r="BA99" s="1">
        <f t="shared" si="37"/>
        <v>30</v>
      </c>
      <c r="BB99" s="1">
        <f t="shared" si="38"/>
        <v>48</v>
      </c>
      <c r="BC99" s="16"/>
      <c r="BD99" s="16"/>
      <c r="BE99" s="16"/>
      <c r="BF99" s="16"/>
      <c r="BG99" s="16"/>
      <c r="BH99" s="16"/>
      <c r="BI99" s="16"/>
      <c r="BJ99" s="16"/>
      <c r="BK99" s="16"/>
      <c r="BL99" s="16"/>
    </row>
    <row r="100" spans="1:64" x14ac:dyDescent="0.25">
      <c r="A100" s="7" t="s">
        <v>805</v>
      </c>
      <c r="B100" s="7" t="s">
        <v>861</v>
      </c>
      <c r="C100" s="7" t="s">
        <v>862</v>
      </c>
      <c r="D100" s="2">
        <v>61.836842105263202</v>
      </c>
      <c r="E100" s="8" t="s">
        <v>76</v>
      </c>
      <c r="F100" s="8">
        <v>10</v>
      </c>
      <c r="G100" s="8" t="s">
        <v>64</v>
      </c>
      <c r="H100" s="8">
        <v>7</v>
      </c>
      <c r="I100" s="8">
        <v>0</v>
      </c>
      <c r="J100" s="8"/>
      <c r="K100" s="8"/>
      <c r="L100" s="8"/>
      <c r="M100" s="8"/>
      <c r="N100" s="1">
        <f t="shared" si="27"/>
        <v>23.65105263157896</v>
      </c>
      <c r="O100" s="1">
        <v>2.7250000000000001</v>
      </c>
      <c r="P100" s="1">
        <f t="shared" si="28"/>
        <v>77.25</v>
      </c>
      <c r="Q100" s="1"/>
      <c r="R100" s="1"/>
      <c r="S100" s="1">
        <f t="shared" si="29"/>
        <v>46.35</v>
      </c>
      <c r="T100" s="1">
        <v>88.5</v>
      </c>
      <c r="U100" s="1">
        <f t="shared" si="30"/>
        <v>8.85</v>
      </c>
      <c r="V100" s="1"/>
      <c r="W100" s="1"/>
      <c r="X100" s="1"/>
      <c r="Y100" s="1"/>
      <c r="Z100" s="1"/>
      <c r="AA100" s="1"/>
      <c r="AB100" s="8">
        <f t="shared" si="31"/>
        <v>0</v>
      </c>
      <c r="AC100" s="8"/>
      <c r="AD100" s="8"/>
      <c r="AE100" s="8"/>
      <c r="AF100" s="8"/>
      <c r="AG100" s="1">
        <f t="shared" si="26"/>
        <v>0</v>
      </c>
      <c r="AH100" s="1"/>
      <c r="AI100" s="1"/>
      <c r="AJ100" s="1"/>
      <c r="AK100" s="1"/>
      <c r="AL100" s="1"/>
      <c r="AM100" s="1"/>
      <c r="AN100" s="1"/>
      <c r="AO100" s="1">
        <f t="shared" si="32"/>
        <v>0</v>
      </c>
      <c r="AP100" s="1"/>
      <c r="AQ100" s="1"/>
      <c r="AR100" s="1"/>
      <c r="AS100" s="1"/>
      <c r="AT100" s="1"/>
      <c r="AU100" s="1"/>
      <c r="AV100" s="1"/>
      <c r="AW100" s="1">
        <f t="shared" si="33"/>
        <v>0</v>
      </c>
      <c r="AX100" s="1">
        <f t="shared" si="34"/>
        <v>78.851052631578952</v>
      </c>
      <c r="AY100" s="1">
        <f t="shared" si="35"/>
        <v>0</v>
      </c>
      <c r="AZ100" s="1">
        <f t="shared" si="36"/>
        <v>78.851052631578952</v>
      </c>
      <c r="BA100" s="1">
        <f t="shared" si="37"/>
        <v>67</v>
      </c>
      <c r="BB100" s="1">
        <f t="shared" si="38"/>
        <v>65</v>
      </c>
      <c r="BC100" s="16"/>
      <c r="BD100" s="16"/>
      <c r="BE100" s="16"/>
      <c r="BF100" s="16"/>
      <c r="BG100" s="16"/>
      <c r="BH100" s="16"/>
      <c r="BI100" s="16"/>
      <c r="BJ100" s="16"/>
      <c r="BK100" s="16"/>
      <c r="BL100" s="16"/>
    </row>
    <row r="101" spans="1:64" x14ac:dyDescent="0.25">
      <c r="A101" s="7" t="s">
        <v>805</v>
      </c>
      <c r="B101" s="7" t="s">
        <v>863</v>
      </c>
      <c r="C101" s="7" t="s">
        <v>864</v>
      </c>
      <c r="D101" s="2">
        <v>61.547368421052603</v>
      </c>
      <c r="E101" s="8" t="s">
        <v>76</v>
      </c>
      <c r="F101" s="8">
        <v>10</v>
      </c>
      <c r="G101" s="8" t="s">
        <v>63</v>
      </c>
      <c r="H101" s="8">
        <v>9</v>
      </c>
      <c r="I101" s="8">
        <v>4.125</v>
      </c>
      <c r="J101" s="8"/>
      <c r="K101" s="8"/>
      <c r="L101" s="8"/>
      <c r="M101" s="8"/>
      <c r="N101" s="1">
        <f t="shared" si="27"/>
        <v>25.401710526315778</v>
      </c>
      <c r="O101" s="1">
        <v>2.59</v>
      </c>
      <c r="P101" s="1">
        <f t="shared" si="28"/>
        <v>75.900000000000006</v>
      </c>
      <c r="Q101" s="1"/>
      <c r="R101" s="1"/>
      <c r="S101" s="1">
        <f t="shared" si="29"/>
        <v>45.54</v>
      </c>
      <c r="T101" s="1">
        <v>65</v>
      </c>
      <c r="U101" s="1">
        <f t="shared" si="30"/>
        <v>6.5</v>
      </c>
      <c r="V101" s="1"/>
      <c r="W101" s="1"/>
      <c r="X101" s="1"/>
      <c r="Y101" s="1"/>
      <c r="Z101" s="1"/>
      <c r="AA101" s="1"/>
      <c r="AB101" s="8">
        <f t="shared" si="31"/>
        <v>0</v>
      </c>
      <c r="AC101" s="8"/>
      <c r="AD101" s="8"/>
      <c r="AE101" s="8"/>
      <c r="AF101" s="8"/>
      <c r="AG101" s="1">
        <f t="shared" si="26"/>
        <v>0</v>
      </c>
      <c r="AH101" s="1" t="s">
        <v>69</v>
      </c>
      <c r="AI101" s="1" t="s">
        <v>69</v>
      </c>
      <c r="AJ101" s="1">
        <v>1</v>
      </c>
      <c r="AK101" s="1"/>
      <c r="AL101" s="1"/>
      <c r="AM101" s="1"/>
      <c r="AN101" s="1"/>
      <c r="AO101" s="1">
        <f t="shared" si="32"/>
        <v>1</v>
      </c>
      <c r="AP101" s="1"/>
      <c r="AQ101" s="1"/>
      <c r="AR101" s="1"/>
      <c r="AS101" s="1"/>
      <c r="AT101" s="1"/>
      <c r="AU101" s="1"/>
      <c r="AV101" s="1"/>
      <c r="AW101" s="1">
        <f t="shared" si="33"/>
        <v>0</v>
      </c>
      <c r="AX101" s="1">
        <f t="shared" si="34"/>
        <v>77.441710526315774</v>
      </c>
      <c r="AY101" s="1">
        <f t="shared" si="35"/>
        <v>1</v>
      </c>
      <c r="AZ101" s="1">
        <f t="shared" si="36"/>
        <v>78.441710526315774</v>
      </c>
      <c r="BA101" s="1">
        <f t="shared" si="37"/>
        <v>76</v>
      </c>
      <c r="BB101" s="1">
        <f t="shared" si="38"/>
        <v>69</v>
      </c>
    </row>
    <row r="102" spans="1:64" x14ac:dyDescent="0.25">
      <c r="A102" s="7" t="s">
        <v>805</v>
      </c>
      <c r="B102" s="7" t="s">
        <v>865</v>
      </c>
      <c r="C102" s="7" t="s">
        <v>866</v>
      </c>
      <c r="D102" s="2">
        <v>61.784210526315803</v>
      </c>
      <c r="E102" s="8" t="s">
        <v>76</v>
      </c>
      <c r="F102" s="8">
        <v>10</v>
      </c>
      <c r="G102" s="8" t="s">
        <v>63</v>
      </c>
      <c r="H102" s="8">
        <v>9</v>
      </c>
      <c r="I102" s="8">
        <v>0</v>
      </c>
      <c r="J102" s="8"/>
      <c r="K102" s="8"/>
      <c r="L102" s="8"/>
      <c r="M102" s="8"/>
      <c r="N102" s="1">
        <f t="shared" si="27"/>
        <v>24.235263157894739</v>
      </c>
      <c r="O102" s="1">
        <v>2.4529999999999998</v>
      </c>
      <c r="P102" s="1">
        <f t="shared" si="28"/>
        <v>74.53</v>
      </c>
      <c r="Q102" s="1"/>
      <c r="R102" s="1"/>
      <c r="S102" s="1">
        <f t="shared" si="29"/>
        <v>44.717999999999996</v>
      </c>
      <c r="T102" s="1">
        <v>89.5</v>
      </c>
      <c r="U102" s="1">
        <f t="shared" si="30"/>
        <v>8.9499999999999993</v>
      </c>
      <c r="V102" s="1"/>
      <c r="W102" s="1"/>
      <c r="X102" s="1"/>
      <c r="Y102" s="1"/>
      <c r="Z102" s="1"/>
      <c r="AA102" s="1"/>
      <c r="AB102" s="8">
        <f t="shared" si="31"/>
        <v>0</v>
      </c>
      <c r="AC102" s="8"/>
      <c r="AD102" s="8"/>
      <c r="AE102" s="8"/>
      <c r="AF102" s="8"/>
      <c r="AG102" s="1">
        <f t="shared" si="26"/>
        <v>0</v>
      </c>
      <c r="AH102" s="1"/>
      <c r="AI102" s="1"/>
      <c r="AJ102" s="1"/>
      <c r="AK102" s="1"/>
      <c r="AL102" s="1"/>
      <c r="AM102" s="1"/>
      <c r="AN102" s="1"/>
      <c r="AO102" s="1">
        <f t="shared" si="32"/>
        <v>0</v>
      </c>
      <c r="AP102" s="1"/>
      <c r="AQ102" s="1"/>
      <c r="AR102" s="1"/>
      <c r="AS102" s="1"/>
      <c r="AT102" s="1"/>
      <c r="AU102" s="1"/>
      <c r="AV102" s="1"/>
      <c r="AW102" s="1">
        <f t="shared" si="33"/>
        <v>0</v>
      </c>
      <c r="AX102" s="1">
        <f t="shared" si="34"/>
        <v>77.903263157894742</v>
      </c>
      <c r="AY102" s="1">
        <f t="shared" si="35"/>
        <v>0</v>
      </c>
      <c r="AZ102" s="1">
        <f t="shared" si="36"/>
        <v>77.903263157894742</v>
      </c>
      <c r="BA102" s="1">
        <f t="shared" ref="BA102:BA116" si="39">RANK(O102,O:O)</f>
        <v>83</v>
      </c>
      <c r="BB102" s="1">
        <f t="shared" ref="BB102:BB116" si="40">RANK(AZ102,AZ:AZ)</f>
        <v>77</v>
      </c>
    </row>
    <row r="103" spans="1:64" x14ac:dyDescent="0.25">
      <c r="A103" s="7" t="s">
        <v>805</v>
      </c>
      <c r="B103" s="7" t="s">
        <v>867</v>
      </c>
      <c r="C103" s="7" t="s">
        <v>868</v>
      </c>
      <c r="D103" s="2">
        <v>0</v>
      </c>
      <c r="E103" s="8" t="s">
        <v>76</v>
      </c>
      <c r="F103" s="8">
        <v>10</v>
      </c>
      <c r="G103" s="8" t="s">
        <v>63</v>
      </c>
      <c r="H103" s="8">
        <v>9</v>
      </c>
      <c r="I103" s="8">
        <v>0</v>
      </c>
      <c r="J103" s="8"/>
      <c r="K103" s="8"/>
      <c r="L103" s="8"/>
      <c r="M103" s="8"/>
      <c r="N103" s="1">
        <f t="shared" si="27"/>
        <v>5.7</v>
      </c>
      <c r="O103" s="1">
        <v>2.629</v>
      </c>
      <c r="P103" s="1">
        <f t="shared" si="28"/>
        <v>76.289999999999992</v>
      </c>
      <c r="Q103" s="1"/>
      <c r="R103" s="1"/>
      <c r="S103" s="1">
        <f t="shared" si="29"/>
        <v>45.773999999999994</v>
      </c>
      <c r="T103" s="1">
        <v>62</v>
      </c>
      <c r="U103" s="1">
        <f t="shared" si="30"/>
        <v>6.2</v>
      </c>
      <c r="V103" s="1"/>
      <c r="W103" s="1"/>
      <c r="X103" s="1"/>
      <c r="Y103" s="1"/>
      <c r="Z103" s="1"/>
      <c r="AA103" s="1"/>
      <c r="AB103" s="8">
        <f t="shared" si="31"/>
        <v>0</v>
      </c>
      <c r="AC103" s="8"/>
      <c r="AD103" s="8"/>
      <c r="AE103" s="8"/>
      <c r="AF103" s="8"/>
      <c r="AG103" s="1">
        <f t="shared" si="26"/>
        <v>0</v>
      </c>
      <c r="AH103" s="1"/>
      <c r="AI103" s="1"/>
      <c r="AJ103" s="1"/>
      <c r="AK103" s="1"/>
      <c r="AL103" s="1"/>
      <c r="AM103" s="1"/>
      <c r="AN103" s="1"/>
      <c r="AO103" s="1">
        <f t="shared" si="32"/>
        <v>0</v>
      </c>
      <c r="AP103" s="1"/>
      <c r="AQ103" s="1"/>
      <c r="AR103" s="1"/>
      <c r="AS103" s="1"/>
      <c r="AT103" s="1"/>
      <c r="AU103" s="1"/>
      <c r="AV103" s="1"/>
      <c r="AW103" s="1">
        <f t="shared" si="33"/>
        <v>0</v>
      </c>
      <c r="AX103" s="1">
        <f t="shared" si="34"/>
        <v>57.673999999999999</v>
      </c>
      <c r="AY103" s="1">
        <f t="shared" si="35"/>
        <v>0</v>
      </c>
      <c r="AZ103" s="1">
        <f t="shared" si="36"/>
        <v>57.673999999999999</v>
      </c>
      <c r="BA103" s="1">
        <f t="shared" si="39"/>
        <v>72</v>
      </c>
      <c r="BB103" s="1">
        <f t="shared" si="40"/>
        <v>111</v>
      </c>
    </row>
    <row r="104" spans="1:64" x14ac:dyDescent="0.25">
      <c r="A104" s="7" t="s">
        <v>805</v>
      </c>
      <c r="B104" s="7" t="s">
        <v>869</v>
      </c>
      <c r="C104" s="7" t="s">
        <v>870</v>
      </c>
      <c r="D104" s="2">
        <v>60.128421052631602</v>
      </c>
      <c r="E104" s="8" t="s">
        <v>76</v>
      </c>
      <c r="F104" s="8">
        <v>10</v>
      </c>
      <c r="G104" s="8" t="s">
        <v>63</v>
      </c>
      <c r="H104" s="8">
        <v>9</v>
      </c>
      <c r="I104" s="8">
        <v>0.67500000000000004</v>
      </c>
      <c r="J104" s="8"/>
      <c r="K104" s="8"/>
      <c r="L104" s="8"/>
      <c r="M104" s="8"/>
      <c r="N104" s="1">
        <f t="shared" si="27"/>
        <v>23.941026315789482</v>
      </c>
      <c r="O104" s="1">
        <v>3.4350000000000001</v>
      </c>
      <c r="P104" s="1">
        <f t="shared" si="28"/>
        <v>84.35</v>
      </c>
      <c r="Q104" s="1"/>
      <c r="R104" s="1"/>
      <c r="S104" s="1">
        <f t="shared" si="29"/>
        <v>50.609999999999992</v>
      </c>
      <c r="T104" s="1">
        <v>79.5</v>
      </c>
      <c r="U104" s="1">
        <f t="shared" si="30"/>
        <v>7.95</v>
      </c>
      <c r="V104" s="1" t="s">
        <v>871</v>
      </c>
      <c r="W104" s="1">
        <v>4</v>
      </c>
      <c r="X104" s="1"/>
      <c r="Y104" s="1"/>
      <c r="Z104" s="1"/>
      <c r="AA104" s="1"/>
      <c r="AB104" s="8">
        <f t="shared" si="31"/>
        <v>4</v>
      </c>
      <c r="AC104" s="8"/>
      <c r="AD104" s="8"/>
      <c r="AE104" s="8"/>
      <c r="AF104" s="8"/>
      <c r="AG104" s="1">
        <f t="shared" si="26"/>
        <v>0</v>
      </c>
      <c r="AH104" s="1"/>
      <c r="AI104" s="1"/>
      <c r="AJ104" s="1"/>
      <c r="AK104" s="1"/>
      <c r="AL104" s="1"/>
      <c r="AM104" s="1"/>
      <c r="AN104" s="1"/>
      <c r="AO104" s="1">
        <f t="shared" si="32"/>
        <v>0</v>
      </c>
      <c r="AP104" s="1"/>
      <c r="AQ104" s="1"/>
      <c r="AR104" s="1"/>
      <c r="AS104" s="1"/>
      <c r="AT104" s="1"/>
      <c r="AU104" s="1"/>
      <c r="AV104" s="1"/>
      <c r="AW104" s="1">
        <f t="shared" si="33"/>
        <v>0</v>
      </c>
      <c r="AX104" s="1">
        <f t="shared" si="34"/>
        <v>82.501026315789474</v>
      </c>
      <c r="AY104" s="1">
        <f t="shared" si="35"/>
        <v>4</v>
      </c>
      <c r="AZ104" s="1">
        <f t="shared" si="36"/>
        <v>86.501026315789474</v>
      </c>
      <c r="BA104" s="1">
        <f t="shared" si="39"/>
        <v>36</v>
      </c>
      <c r="BB104" s="1">
        <f t="shared" si="40"/>
        <v>30</v>
      </c>
    </row>
    <row r="105" spans="1:64" x14ac:dyDescent="0.25">
      <c r="A105" s="7" t="s">
        <v>805</v>
      </c>
      <c r="B105" s="7" t="s">
        <v>872</v>
      </c>
      <c r="C105" s="7" t="s">
        <v>873</v>
      </c>
      <c r="D105" s="2">
        <v>61.557894736842101</v>
      </c>
      <c r="E105" s="8" t="s">
        <v>76</v>
      </c>
      <c r="F105" s="8">
        <v>10</v>
      </c>
      <c r="G105" s="8" t="s">
        <v>63</v>
      </c>
      <c r="H105" s="8">
        <v>9</v>
      </c>
      <c r="I105" s="8">
        <v>1.5</v>
      </c>
      <c r="J105" s="8"/>
      <c r="K105" s="8"/>
      <c r="L105" s="8"/>
      <c r="M105" s="8"/>
      <c r="N105" s="1">
        <f t="shared" si="27"/>
        <v>24.617368421052628</v>
      </c>
      <c r="O105" s="1">
        <v>3.8290000000000002</v>
      </c>
      <c r="P105" s="1">
        <f t="shared" si="28"/>
        <v>88.289999999999992</v>
      </c>
      <c r="Q105" s="1"/>
      <c r="R105" s="1"/>
      <c r="S105" s="1">
        <f t="shared" si="29"/>
        <v>52.973999999999997</v>
      </c>
      <c r="T105" s="1">
        <v>88.5</v>
      </c>
      <c r="U105" s="1">
        <f t="shared" si="30"/>
        <v>8.85</v>
      </c>
      <c r="V105" s="1"/>
      <c r="W105" s="1"/>
      <c r="X105" s="1"/>
      <c r="Y105" s="1"/>
      <c r="Z105" s="1"/>
      <c r="AA105" s="1"/>
      <c r="AB105" s="8">
        <f t="shared" si="31"/>
        <v>0</v>
      </c>
      <c r="AC105" s="8"/>
      <c r="AD105" s="8"/>
      <c r="AE105" s="8"/>
      <c r="AF105" s="8"/>
      <c r="AG105" s="1">
        <f t="shared" si="26"/>
        <v>0</v>
      </c>
      <c r="AH105" s="1" t="s">
        <v>271</v>
      </c>
      <c r="AI105" s="1" t="s">
        <v>145</v>
      </c>
      <c r="AJ105" s="1">
        <v>1.25</v>
      </c>
      <c r="AK105" s="1"/>
      <c r="AL105" s="1"/>
      <c r="AM105" s="1"/>
      <c r="AN105" s="1"/>
      <c r="AO105" s="1">
        <f t="shared" si="32"/>
        <v>1.25</v>
      </c>
      <c r="AP105" s="1"/>
      <c r="AQ105" s="1"/>
      <c r="AR105" s="1"/>
      <c r="AS105" s="1"/>
      <c r="AT105" s="1"/>
      <c r="AU105" s="1"/>
      <c r="AV105" s="1"/>
      <c r="AW105" s="1">
        <f t="shared" si="33"/>
        <v>0</v>
      </c>
      <c r="AX105" s="1">
        <f t="shared" si="34"/>
        <v>86.441368421052616</v>
      </c>
      <c r="AY105" s="1">
        <f t="shared" si="35"/>
        <v>1.25</v>
      </c>
      <c r="AZ105" s="1">
        <f t="shared" si="36"/>
        <v>87.691368421052616</v>
      </c>
      <c r="BA105" s="1">
        <f t="shared" si="39"/>
        <v>22</v>
      </c>
      <c r="BB105" s="1">
        <f t="shared" si="40"/>
        <v>26</v>
      </c>
    </row>
    <row r="106" spans="1:64" x14ac:dyDescent="0.25">
      <c r="A106" s="7" t="s">
        <v>805</v>
      </c>
      <c r="B106" s="7" t="s">
        <v>874</v>
      </c>
      <c r="C106" s="9" t="s">
        <v>875</v>
      </c>
      <c r="D106" s="2">
        <v>62.094736842105299</v>
      </c>
      <c r="E106" s="8" t="s">
        <v>76</v>
      </c>
      <c r="F106" s="8">
        <v>10</v>
      </c>
      <c r="G106" s="8" t="s">
        <v>63</v>
      </c>
      <c r="H106" s="8">
        <v>9</v>
      </c>
      <c r="I106" s="8">
        <v>3.9750000000000001</v>
      </c>
      <c r="J106" s="8"/>
      <c r="K106" s="8"/>
      <c r="L106" s="8"/>
      <c r="M106" s="8"/>
      <c r="N106" s="1">
        <f t="shared" si="27"/>
        <v>25.520921052631589</v>
      </c>
      <c r="O106" s="1">
        <v>2.8780000000000001</v>
      </c>
      <c r="P106" s="1">
        <f t="shared" si="28"/>
        <v>78.78</v>
      </c>
      <c r="Q106" s="1"/>
      <c r="R106" s="1"/>
      <c r="S106" s="1">
        <f t="shared" si="29"/>
        <v>47.268000000000001</v>
      </c>
      <c r="T106" s="1">
        <v>98</v>
      </c>
      <c r="U106" s="1">
        <f t="shared" si="30"/>
        <v>9.8000000000000007</v>
      </c>
      <c r="V106" s="1"/>
      <c r="W106" s="1"/>
      <c r="X106" s="1"/>
      <c r="Y106" s="1"/>
      <c r="Z106" s="1"/>
      <c r="AA106" s="1"/>
      <c r="AB106" s="8">
        <f t="shared" si="31"/>
        <v>0</v>
      </c>
      <c r="AC106" s="8"/>
      <c r="AD106" s="8"/>
      <c r="AE106" s="8"/>
      <c r="AF106" s="8"/>
      <c r="AG106" s="1">
        <f t="shared" si="26"/>
        <v>0</v>
      </c>
      <c r="AH106" s="1"/>
      <c r="AI106" s="1"/>
      <c r="AJ106" s="1"/>
      <c r="AK106" s="1" t="s">
        <v>338</v>
      </c>
      <c r="AL106" s="1">
        <v>0.4</v>
      </c>
      <c r="AM106" s="1"/>
      <c r="AN106" s="1"/>
      <c r="AO106" s="1">
        <f t="shared" si="32"/>
        <v>0.4</v>
      </c>
      <c r="AP106" s="1"/>
      <c r="AQ106" s="1"/>
      <c r="AR106" s="1"/>
      <c r="AS106" s="1"/>
      <c r="AT106" s="1"/>
      <c r="AU106" s="1"/>
      <c r="AV106" s="1"/>
      <c r="AW106" s="1">
        <f t="shared" si="33"/>
        <v>0</v>
      </c>
      <c r="AX106" s="1">
        <f t="shared" si="34"/>
        <v>82.588921052631591</v>
      </c>
      <c r="AY106" s="1">
        <f t="shared" si="35"/>
        <v>0.4</v>
      </c>
      <c r="AZ106" s="1">
        <f t="shared" si="36"/>
        <v>82.988921052631596</v>
      </c>
      <c r="BA106" s="1">
        <f t="shared" si="39"/>
        <v>62</v>
      </c>
      <c r="BB106" s="1">
        <f t="shared" si="40"/>
        <v>44</v>
      </c>
    </row>
    <row r="107" spans="1:64" x14ac:dyDescent="0.25">
      <c r="A107" s="7" t="s">
        <v>805</v>
      </c>
      <c r="B107" s="7" t="s">
        <v>876</v>
      </c>
      <c r="C107" s="7" t="s">
        <v>877</v>
      </c>
      <c r="D107" s="2">
        <v>61.815789473684198</v>
      </c>
      <c r="E107" s="8" t="s">
        <v>76</v>
      </c>
      <c r="F107" s="8">
        <v>10</v>
      </c>
      <c r="G107" s="8" t="s">
        <v>76</v>
      </c>
      <c r="H107" s="8">
        <v>8</v>
      </c>
      <c r="I107" s="8">
        <v>2.4750000000000001</v>
      </c>
      <c r="J107" s="8"/>
      <c r="K107" s="8"/>
      <c r="L107" s="8"/>
      <c r="M107" s="8"/>
      <c r="N107" s="1">
        <f t="shared" si="27"/>
        <v>24.687236842105253</v>
      </c>
      <c r="O107" s="1">
        <v>3.649</v>
      </c>
      <c r="P107" s="1">
        <f t="shared" si="28"/>
        <v>86.490000000000009</v>
      </c>
      <c r="Q107" s="1"/>
      <c r="R107" s="1"/>
      <c r="S107" s="1">
        <f t="shared" si="29"/>
        <v>51.894000000000005</v>
      </c>
      <c r="T107" s="1">
        <v>88</v>
      </c>
      <c r="U107" s="1">
        <f t="shared" si="30"/>
        <v>8.8000000000000007</v>
      </c>
      <c r="V107" s="1" t="s">
        <v>878</v>
      </c>
      <c r="W107" s="1">
        <v>0.3</v>
      </c>
      <c r="X107" s="1"/>
      <c r="Y107" s="1"/>
      <c r="Z107" s="1"/>
      <c r="AA107" s="1"/>
      <c r="AB107" s="8">
        <f t="shared" si="31"/>
        <v>0.3</v>
      </c>
      <c r="AC107" s="8"/>
      <c r="AD107" s="8"/>
      <c r="AE107" s="8"/>
      <c r="AF107" s="8"/>
      <c r="AG107" s="1">
        <f t="shared" si="26"/>
        <v>0</v>
      </c>
      <c r="AH107" s="1"/>
      <c r="AI107" s="1" t="s">
        <v>80</v>
      </c>
      <c r="AJ107" s="1">
        <v>1</v>
      </c>
      <c r="AK107" s="43" t="s">
        <v>1356</v>
      </c>
      <c r="AL107" s="1">
        <v>0.25</v>
      </c>
      <c r="AM107" s="1"/>
      <c r="AN107" s="1"/>
      <c r="AO107" s="1">
        <f t="shared" si="32"/>
        <v>1.25</v>
      </c>
      <c r="AP107" s="1"/>
      <c r="AQ107" s="1"/>
      <c r="AR107" s="1"/>
      <c r="AS107" s="1"/>
      <c r="AT107" s="1"/>
      <c r="AU107" s="1"/>
      <c r="AV107" s="1"/>
      <c r="AW107" s="1">
        <f t="shared" si="33"/>
        <v>0</v>
      </c>
      <c r="AX107" s="1">
        <f t="shared" si="34"/>
        <v>85.381236842105253</v>
      </c>
      <c r="AY107" s="1">
        <f t="shared" si="35"/>
        <v>1.55</v>
      </c>
      <c r="AZ107" s="1">
        <f t="shared" si="36"/>
        <v>86.93123684210525</v>
      </c>
      <c r="BA107" s="1">
        <f t="shared" si="39"/>
        <v>29</v>
      </c>
      <c r="BB107" s="1">
        <f t="shared" si="40"/>
        <v>28</v>
      </c>
    </row>
    <row r="108" spans="1:64" x14ac:dyDescent="0.25">
      <c r="A108" s="7" t="s">
        <v>805</v>
      </c>
      <c r="B108" s="7" t="s">
        <v>879</v>
      </c>
      <c r="C108" s="7" t="s">
        <v>880</v>
      </c>
      <c r="D108" s="2">
        <v>61.678947368420999</v>
      </c>
      <c r="E108" s="8" t="s">
        <v>76</v>
      </c>
      <c r="F108" s="8">
        <v>10</v>
      </c>
      <c r="G108" s="8" t="s">
        <v>76</v>
      </c>
      <c r="H108" s="8">
        <v>8</v>
      </c>
      <c r="I108" s="8">
        <v>2.0249999999999999</v>
      </c>
      <c r="J108" s="8"/>
      <c r="K108" s="8"/>
      <c r="L108" s="8"/>
      <c r="M108" s="8"/>
      <c r="N108" s="1">
        <f t="shared" si="27"/>
        <v>24.511184210526302</v>
      </c>
      <c r="O108" s="1">
        <v>2.9540000000000002</v>
      </c>
      <c r="P108" s="1">
        <f t="shared" si="28"/>
        <v>79.540000000000006</v>
      </c>
      <c r="Q108" s="1"/>
      <c r="R108" s="1"/>
      <c r="S108" s="1">
        <f t="shared" si="29"/>
        <v>47.724000000000004</v>
      </c>
      <c r="T108" s="1">
        <v>74.5</v>
      </c>
      <c r="U108" s="1">
        <f t="shared" si="30"/>
        <v>7.45</v>
      </c>
      <c r="V108" s="1"/>
      <c r="W108" s="1"/>
      <c r="X108" s="1"/>
      <c r="Y108" s="1"/>
      <c r="Z108" s="1"/>
      <c r="AA108" s="1"/>
      <c r="AB108" s="8">
        <f t="shared" si="31"/>
        <v>0</v>
      </c>
      <c r="AC108" s="8"/>
      <c r="AD108" s="8"/>
      <c r="AE108" s="8"/>
      <c r="AF108" s="8"/>
      <c r="AG108" s="1">
        <f t="shared" si="26"/>
        <v>0</v>
      </c>
      <c r="AH108" s="1"/>
      <c r="AI108" s="1"/>
      <c r="AJ108" s="1"/>
      <c r="AK108" s="1"/>
      <c r="AL108" s="1"/>
      <c r="AM108" s="1"/>
      <c r="AN108" s="1"/>
      <c r="AO108" s="1">
        <f t="shared" si="32"/>
        <v>0</v>
      </c>
      <c r="AP108" s="1"/>
      <c r="AQ108" s="1"/>
      <c r="AR108" s="1"/>
      <c r="AS108" s="1"/>
      <c r="AT108" s="1"/>
      <c r="AU108" s="1"/>
      <c r="AV108" s="1"/>
      <c r="AW108" s="1">
        <f t="shared" si="33"/>
        <v>0</v>
      </c>
      <c r="AX108" s="1">
        <f t="shared" si="34"/>
        <v>79.685184210526316</v>
      </c>
      <c r="AY108" s="1">
        <f t="shared" si="35"/>
        <v>0</v>
      </c>
      <c r="AZ108" s="1">
        <f t="shared" si="36"/>
        <v>79.685184210526316</v>
      </c>
      <c r="BA108" s="1">
        <f t="shared" si="39"/>
        <v>56</v>
      </c>
      <c r="BB108" s="1">
        <f t="shared" si="40"/>
        <v>62</v>
      </c>
    </row>
    <row r="109" spans="1:64" x14ac:dyDescent="0.25">
      <c r="A109" s="7" t="s">
        <v>805</v>
      </c>
      <c r="B109" s="7" t="s">
        <v>881</v>
      </c>
      <c r="C109" s="7" t="s">
        <v>882</v>
      </c>
      <c r="D109" s="2">
        <v>62.073684210526302</v>
      </c>
      <c r="E109" s="8" t="s">
        <v>76</v>
      </c>
      <c r="F109" s="8">
        <v>10</v>
      </c>
      <c r="G109" s="8" t="s">
        <v>63</v>
      </c>
      <c r="H109" s="8">
        <v>9</v>
      </c>
      <c r="I109" s="8">
        <v>1.5</v>
      </c>
      <c r="J109" s="8"/>
      <c r="K109" s="8"/>
      <c r="L109" s="8"/>
      <c r="M109" s="8"/>
      <c r="N109" s="1">
        <f t="shared" si="27"/>
        <v>24.772105263157886</v>
      </c>
      <c r="O109" s="1">
        <v>2.5659999999999998</v>
      </c>
      <c r="P109" s="1">
        <f t="shared" si="28"/>
        <v>75.66</v>
      </c>
      <c r="Q109" s="1"/>
      <c r="R109" s="1"/>
      <c r="S109" s="1">
        <f t="shared" si="29"/>
        <v>45.395999999999994</v>
      </c>
      <c r="T109" s="1">
        <v>79.5</v>
      </c>
      <c r="U109" s="1">
        <f t="shared" si="30"/>
        <v>7.95</v>
      </c>
      <c r="V109" s="1"/>
      <c r="W109" s="1"/>
      <c r="X109" s="1"/>
      <c r="Y109" s="1"/>
      <c r="Z109" s="1"/>
      <c r="AA109" s="1"/>
      <c r="AB109" s="8">
        <f t="shared" si="31"/>
        <v>0</v>
      </c>
      <c r="AC109" s="8"/>
      <c r="AD109" s="8"/>
      <c r="AE109" s="8"/>
      <c r="AF109" s="8"/>
      <c r="AG109" s="1">
        <f t="shared" si="26"/>
        <v>0</v>
      </c>
      <c r="AH109" s="1"/>
      <c r="AI109" s="1"/>
      <c r="AJ109" s="1"/>
      <c r="AK109" s="1"/>
      <c r="AL109" s="1"/>
      <c r="AM109" s="1"/>
      <c r="AN109" s="1"/>
      <c r="AO109" s="1">
        <f t="shared" si="32"/>
        <v>0</v>
      </c>
      <c r="AP109" s="1"/>
      <c r="AQ109" s="1"/>
      <c r="AR109" s="1"/>
      <c r="AS109" s="1"/>
      <c r="AT109" s="1"/>
      <c r="AU109" s="1"/>
      <c r="AV109" s="1"/>
      <c r="AW109" s="1">
        <f t="shared" si="33"/>
        <v>0</v>
      </c>
      <c r="AX109" s="1">
        <f t="shared" si="34"/>
        <v>78.118105263157886</v>
      </c>
      <c r="AY109" s="1">
        <f t="shared" si="35"/>
        <v>0</v>
      </c>
      <c r="AZ109" s="1">
        <f t="shared" si="36"/>
        <v>78.118105263157886</v>
      </c>
      <c r="BA109" s="1">
        <f t="shared" si="39"/>
        <v>77</v>
      </c>
      <c r="BB109" s="1">
        <f t="shared" si="40"/>
        <v>73</v>
      </c>
    </row>
    <row r="110" spans="1:64" x14ac:dyDescent="0.25">
      <c r="A110" s="7" t="s">
        <v>805</v>
      </c>
      <c r="B110" s="7" t="s">
        <v>883</v>
      </c>
      <c r="C110" s="9" t="s">
        <v>884</v>
      </c>
      <c r="D110" s="2">
        <v>61.7</v>
      </c>
      <c r="E110" s="8" t="s">
        <v>76</v>
      </c>
      <c r="F110" s="8">
        <v>10</v>
      </c>
      <c r="G110" s="8" t="s">
        <v>76</v>
      </c>
      <c r="H110" s="8">
        <v>8</v>
      </c>
      <c r="I110" s="8">
        <v>3</v>
      </c>
      <c r="J110" s="8"/>
      <c r="K110" s="8"/>
      <c r="L110" s="8"/>
      <c r="M110" s="8"/>
      <c r="N110" s="1">
        <f t="shared" si="27"/>
        <v>24.81</v>
      </c>
      <c r="O110" s="1">
        <v>3.0049999999999999</v>
      </c>
      <c r="P110" s="1">
        <f t="shared" si="28"/>
        <v>80.05</v>
      </c>
      <c r="Q110" s="1" t="s">
        <v>127</v>
      </c>
      <c r="R110" s="1">
        <v>0.3</v>
      </c>
      <c r="S110" s="1">
        <f t="shared" si="29"/>
        <v>48.209999999999994</v>
      </c>
      <c r="T110" s="1">
        <v>94</v>
      </c>
      <c r="U110" s="1">
        <f t="shared" si="30"/>
        <v>9.4</v>
      </c>
      <c r="V110" s="1" t="s">
        <v>885</v>
      </c>
      <c r="W110" s="1">
        <v>2.6</v>
      </c>
      <c r="X110" s="1"/>
      <c r="Y110" s="1"/>
      <c r="Z110" s="1"/>
      <c r="AA110" s="1"/>
      <c r="AB110" s="8">
        <f t="shared" si="31"/>
        <v>2.6</v>
      </c>
      <c r="AC110" s="8" t="s">
        <v>886</v>
      </c>
      <c r="AD110" s="8">
        <v>0.1</v>
      </c>
      <c r="AE110" s="8" t="s">
        <v>152</v>
      </c>
      <c r="AF110" s="8">
        <v>0.25</v>
      </c>
      <c r="AG110" s="1">
        <f t="shared" si="26"/>
        <v>0.35</v>
      </c>
      <c r="AH110" s="1"/>
      <c r="AI110" s="1"/>
      <c r="AJ110" s="1"/>
      <c r="AK110" s="1"/>
      <c r="AL110" s="1"/>
      <c r="AM110" s="1"/>
      <c r="AN110" s="1"/>
      <c r="AO110" s="1">
        <f t="shared" si="32"/>
        <v>0</v>
      </c>
      <c r="AP110" s="1"/>
      <c r="AQ110" s="1"/>
      <c r="AR110" s="1"/>
      <c r="AS110" s="1"/>
      <c r="AT110" s="1"/>
      <c r="AU110" s="1" t="s">
        <v>887</v>
      </c>
      <c r="AV110" s="1">
        <v>0.4</v>
      </c>
      <c r="AW110" s="1">
        <f t="shared" si="33"/>
        <v>0.4</v>
      </c>
      <c r="AX110" s="1">
        <f t="shared" si="34"/>
        <v>82.42</v>
      </c>
      <c r="AY110" s="1">
        <f t="shared" si="35"/>
        <v>3.35</v>
      </c>
      <c r="AZ110" s="1">
        <f t="shared" si="36"/>
        <v>85.77</v>
      </c>
      <c r="BA110" s="1">
        <f t="shared" si="39"/>
        <v>53</v>
      </c>
      <c r="BB110" s="1">
        <f t="shared" si="40"/>
        <v>37</v>
      </c>
    </row>
    <row r="111" spans="1:64" x14ac:dyDescent="0.25">
      <c r="A111" s="7" t="s">
        <v>805</v>
      </c>
      <c r="B111" s="7" t="s">
        <v>888</v>
      </c>
      <c r="C111" s="7" t="s">
        <v>889</v>
      </c>
      <c r="D111" s="2">
        <v>60.968421052631598</v>
      </c>
      <c r="E111" s="8" t="s">
        <v>76</v>
      </c>
      <c r="F111" s="8">
        <v>10</v>
      </c>
      <c r="G111" s="8" t="s">
        <v>76</v>
      </c>
      <c r="H111" s="8">
        <v>8</v>
      </c>
      <c r="I111" s="8">
        <v>2.7749999999999999</v>
      </c>
      <c r="J111" s="8"/>
      <c r="K111" s="8"/>
      <c r="L111" s="8"/>
      <c r="M111" s="8"/>
      <c r="N111" s="1">
        <f t="shared" si="27"/>
        <v>24.52302631578948</v>
      </c>
      <c r="O111" s="1">
        <v>3.6840000000000002</v>
      </c>
      <c r="P111" s="1">
        <f t="shared" si="28"/>
        <v>86.84</v>
      </c>
      <c r="Q111" s="1" t="s">
        <v>93</v>
      </c>
      <c r="R111" s="1">
        <v>0.3</v>
      </c>
      <c r="S111" s="1">
        <f t="shared" si="29"/>
        <v>52.283999999999999</v>
      </c>
      <c r="T111" s="1">
        <v>84.5</v>
      </c>
      <c r="U111" s="1">
        <f t="shared" si="30"/>
        <v>8.4499999999999993</v>
      </c>
      <c r="V111" s="1"/>
      <c r="W111" s="1"/>
      <c r="X111" s="1"/>
      <c r="Y111" s="1"/>
      <c r="Z111" s="1"/>
      <c r="AA111" s="1"/>
      <c r="AB111" s="8">
        <f t="shared" si="31"/>
        <v>0</v>
      </c>
      <c r="AC111" s="8"/>
      <c r="AD111" s="8"/>
      <c r="AE111" s="8"/>
      <c r="AF111" s="8"/>
      <c r="AG111" s="1">
        <f t="shared" si="26"/>
        <v>0</v>
      </c>
      <c r="AH111" s="1"/>
      <c r="AI111" s="1" t="s">
        <v>890</v>
      </c>
      <c r="AJ111" s="1">
        <v>0.75</v>
      </c>
      <c r="AK111" s="1"/>
      <c r="AL111" s="1"/>
      <c r="AM111" s="1"/>
      <c r="AN111" s="1"/>
      <c r="AO111" s="1">
        <f t="shared" si="32"/>
        <v>0.75</v>
      </c>
      <c r="AP111" s="1"/>
      <c r="AQ111" s="1"/>
      <c r="AR111" s="1"/>
      <c r="AS111" s="1"/>
      <c r="AT111" s="1"/>
      <c r="AU111" s="1"/>
      <c r="AV111" s="1"/>
      <c r="AW111" s="1">
        <f t="shared" si="33"/>
        <v>0</v>
      </c>
      <c r="AX111" s="1">
        <f t="shared" si="34"/>
        <v>85.257026315789474</v>
      </c>
      <c r="AY111" s="1">
        <f t="shared" si="35"/>
        <v>0.75</v>
      </c>
      <c r="AZ111" s="1">
        <f t="shared" si="36"/>
        <v>86.007026315789474</v>
      </c>
      <c r="BA111" s="1">
        <f t="shared" si="39"/>
        <v>27</v>
      </c>
      <c r="BB111" s="1">
        <f t="shared" si="40"/>
        <v>36</v>
      </c>
    </row>
    <row r="112" spans="1:64" x14ac:dyDescent="0.25">
      <c r="A112" s="7" t="s">
        <v>805</v>
      </c>
      <c r="B112" s="7" t="s">
        <v>891</v>
      </c>
      <c r="C112" s="7" t="s">
        <v>892</v>
      </c>
      <c r="D112" s="2">
        <v>61.773684210526298</v>
      </c>
      <c r="E112" s="8" t="s">
        <v>76</v>
      </c>
      <c r="F112" s="8">
        <v>10</v>
      </c>
      <c r="G112" s="8" t="s">
        <v>76</v>
      </c>
      <c r="H112" s="8">
        <v>8</v>
      </c>
      <c r="I112" s="8">
        <v>0</v>
      </c>
      <c r="J112" s="8"/>
      <c r="K112" s="8"/>
      <c r="L112" s="8"/>
      <c r="M112" s="8"/>
      <c r="N112" s="1">
        <f t="shared" si="27"/>
        <v>23.93210526315789</v>
      </c>
      <c r="O112" s="1">
        <v>3.1269999999999998</v>
      </c>
      <c r="P112" s="1">
        <f t="shared" si="28"/>
        <v>81.27</v>
      </c>
      <c r="Q112" s="1"/>
      <c r="R112" s="1"/>
      <c r="S112" s="1">
        <f t="shared" si="29"/>
        <v>48.761999999999993</v>
      </c>
      <c r="T112" s="1">
        <v>83</v>
      </c>
      <c r="U112" s="1">
        <f t="shared" si="30"/>
        <v>8.3000000000000007</v>
      </c>
      <c r="V112" s="1"/>
      <c r="W112" s="1"/>
      <c r="X112" s="1"/>
      <c r="Y112" s="1"/>
      <c r="Z112" s="1"/>
      <c r="AA112" s="1"/>
      <c r="AB112" s="8">
        <f t="shared" si="31"/>
        <v>0</v>
      </c>
      <c r="AC112" s="8"/>
      <c r="AD112" s="8"/>
      <c r="AE112" s="8"/>
      <c r="AF112" s="8"/>
      <c r="AG112" s="1">
        <f t="shared" si="26"/>
        <v>0</v>
      </c>
      <c r="AH112" s="1"/>
      <c r="AI112" s="1"/>
      <c r="AJ112" s="1"/>
      <c r="AK112" s="1"/>
      <c r="AL112" s="1"/>
      <c r="AM112" s="1"/>
      <c r="AN112" s="1"/>
      <c r="AO112" s="1">
        <f t="shared" si="32"/>
        <v>0</v>
      </c>
      <c r="AP112" s="1"/>
      <c r="AQ112" s="1"/>
      <c r="AR112" s="1"/>
      <c r="AS112" s="1"/>
      <c r="AT112" s="1"/>
      <c r="AU112" s="1"/>
      <c r="AV112" s="1"/>
      <c r="AW112" s="1">
        <f t="shared" si="33"/>
        <v>0</v>
      </c>
      <c r="AX112" s="1">
        <f t="shared" si="34"/>
        <v>80.994105263157877</v>
      </c>
      <c r="AY112" s="1">
        <f t="shared" si="35"/>
        <v>0</v>
      </c>
      <c r="AZ112" s="1">
        <f t="shared" si="36"/>
        <v>80.994105263157877</v>
      </c>
      <c r="BA112" s="1">
        <f t="shared" si="39"/>
        <v>44</v>
      </c>
      <c r="BB112" s="1">
        <f t="shared" si="40"/>
        <v>55</v>
      </c>
    </row>
    <row r="113" spans="1:54" x14ac:dyDescent="0.25">
      <c r="A113" s="7" t="s">
        <v>805</v>
      </c>
      <c r="B113" s="7" t="s">
        <v>893</v>
      </c>
      <c r="C113" s="7" t="s">
        <v>894</v>
      </c>
      <c r="D113" s="2">
        <v>61.8473684210526</v>
      </c>
      <c r="E113" s="8" t="s">
        <v>76</v>
      </c>
      <c r="F113" s="8">
        <v>10</v>
      </c>
      <c r="G113" s="8" t="s">
        <v>76</v>
      </c>
      <c r="H113" s="8">
        <v>8</v>
      </c>
      <c r="I113" s="8">
        <v>1.8</v>
      </c>
      <c r="J113" s="8"/>
      <c r="K113" s="8"/>
      <c r="L113" s="8"/>
      <c r="M113" s="8"/>
      <c r="N113" s="1">
        <f t="shared" si="27"/>
        <v>24.494210526315779</v>
      </c>
      <c r="O113" s="1">
        <v>4.149</v>
      </c>
      <c r="P113" s="1">
        <f t="shared" si="28"/>
        <v>91.490000000000009</v>
      </c>
      <c r="Q113" s="1"/>
      <c r="R113" s="1"/>
      <c r="S113" s="1">
        <f t="shared" si="29"/>
        <v>54.894000000000005</v>
      </c>
      <c r="T113" s="1">
        <v>76.5</v>
      </c>
      <c r="U113" s="1">
        <f t="shared" si="30"/>
        <v>7.65</v>
      </c>
      <c r="V113" s="1" t="s">
        <v>895</v>
      </c>
      <c r="W113" s="1">
        <v>1</v>
      </c>
      <c r="X113" s="1"/>
      <c r="Y113" s="1"/>
      <c r="Z113" s="1"/>
      <c r="AA113" s="1"/>
      <c r="AB113" s="8">
        <f t="shared" si="31"/>
        <v>1</v>
      </c>
      <c r="AC113" s="8"/>
      <c r="AD113" s="8"/>
      <c r="AE113" s="8"/>
      <c r="AF113" s="8"/>
      <c r="AG113" s="1">
        <f t="shared" si="26"/>
        <v>0</v>
      </c>
      <c r="AH113" s="1"/>
      <c r="AI113" s="1"/>
      <c r="AJ113" s="1"/>
      <c r="AK113" s="1"/>
      <c r="AL113" s="1"/>
      <c r="AM113" s="1"/>
      <c r="AN113" s="1"/>
      <c r="AO113" s="1">
        <f t="shared" si="32"/>
        <v>0</v>
      </c>
      <c r="AP113" s="1"/>
      <c r="AQ113" s="1"/>
      <c r="AR113" s="1"/>
      <c r="AS113" s="1"/>
      <c r="AT113" s="1"/>
      <c r="AU113" s="1" t="s">
        <v>896</v>
      </c>
      <c r="AV113" s="1">
        <v>0.5</v>
      </c>
      <c r="AW113" s="1">
        <f t="shared" si="33"/>
        <v>0.5</v>
      </c>
      <c r="AX113" s="1">
        <f t="shared" si="34"/>
        <v>87.038210526315794</v>
      </c>
      <c r="AY113" s="1">
        <f t="shared" si="35"/>
        <v>1.5</v>
      </c>
      <c r="AZ113" s="1">
        <f t="shared" si="36"/>
        <v>88.538210526315794</v>
      </c>
      <c r="BA113" s="1">
        <f t="shared" si="39"/>
        <v>8</v>
      </c>
      <c r="BB113" s="1">
        <f t="shared" si="40"/>
        <v>22</v>
      </c>
    </row>
    <row r="114" spans="1:54" x14ac:dyDescent="0.25">
      <c r="A114" s="7" t="s">
        <v>805</v>
      </c>
      <c r="B114" s="7" t="s">
        <v>897</v>
      </c>
      <c r="C114" s="7" t="s">
        <v>898</v>
      </c>
      <c r="D114" s="2">
        <v>61.952631578947397</v>
      </c>
      <c r="E114" s="8" t="s">
        <v>76</v>
      </c>
      <c r="F114" s="8">
        <v>10</v>
      </c>
      <c r="G114" s="8" t="s">
        <v>76</v>
      </c>
      <c r="H114" s="8">
        <v>8</v>
      </c>
      <c r="I114" s="8">
        <v>0</v>
      </c>
      <c r="J114" s="8"/>
      <c r="K114" s="8"/>
      <c r="L114" s="8"/>
      <c r="M114" s="8"/>
      <c r="N114" s="1">
        <f t="shared" si="27"/>
        <v>23.985789473684221</v>
      </c>
      <c r="O114" s="1">
        <v>3.0630000000000002</v>
      </c>
      <c r="P114" s="1">
        <f t="shared" si="28"/>
        <v>80.63</v>
      </c>
      <c r="Q114" s="1"/>
      <c r="R114" s="1"/>
      <c r="S114" s="1">
        <f t="shared" si="29"/>
        <v>48.377999999999993</v>
      </c>
      <c r="T114" s="1">
        <v>85.5</v>
      </c>
      <c r="U114" s="1">
        <f t="shared" si="30"/>
        <v>8.5500000000000007</v>
      </c>
      <c r="V114" s="1"/>
      <c r="W114" s="1"/>
      <c r="X114" s="1"/>
      <c r="Y114" s="1"/>
      <c r="Z114" s="1"/>
      <c r="AA114" s="1"/>
      <c r="AB114" s="8">
        <f t="shared" si="31"/>
        <v>0</v>
      </c>
      <c r="AC114" s="8" t="s">
        <v>79</v>
      </c>
      <c r="AD114" s="8">
        <v>0.15</v>
      </c>
      <c r="AE114" s="8"/>
      <c r="AF114" s="8"/>
      <c r="AG114" s="1">
        <f t="shared" si="26"/>
        <v>0.15</v>
      </c>
      <c r="AH114" s="1"/>
      <c r="AI114" s="1"/>
      <c r="AJ114" s="1"/>
      <c r="AK114" s="1"/>
      <c r="AL114" s="1"/>
      <c r="AM114" s="1"/>
      <c r="AN114" s="1"/>
      <c r="AO114" s="1">
        <f t="shared" si="32"/>
        <v>0</v>
      </c>
      <c r="AP114" s="1"/>
      <c r="AQ114" s="1"/>
      <c r="AR114" s="1"/>
      <c r="AS114" s="1"/>
      <c r="AT114" s="1"/>
      <c r="AU114" s="1"/>
      <c r="AV114" s="1"/>
      <c r="AW114" s="1">
        <f t="shared" si="33"/>
        <v>0</v>
      </c>
      <c r="AX114" s="1">
        <f t="shared" si="34"/>
        <v>80.913789473684218</v>
      </c>
      <c r="AY114" s="1">
        <f t="shared" si="35"/>
        <v>0.15</v>
      </c>
      <c r="AZ114" s="1">
        <f t="shared" si="36"/>
        <v>81.063789473684224</v>
      </c>
      <c r="BA114" s="1">
        <f t="shared" si="39"/>
        <v>48</v>
      </c>
      <c r="BB114" s="1">
        <f t="shared" si="40"/>
        <v>53</v>
      </c>
    </row>
    <row r="115" spans="1:54" x14ac:dyDescent="0.25">
      <c r="A115" s="7" t="s">
        <v>805</v>
      </c>
      <c r="B115" s="7" t="s">
        <v>899</v>
      </c>
      <c r="C115" s="7" t="s">
        <v>900</v>
      </c>
      <c r="D115" s="2">
        <v>61.684210526315802</v>
      </c>
      <c r="E115" s="8" t="s">
        <v>76</v>
      </c>
      <c r="F115" s="8">
        <v>10</v>
      </c>
      <c r="G115" s="8" t="s">
        <v>76</v>
      </c>
      <c r="H115" s="8">
        <v>8</v>
      </c>
      <c r="I115" s="8">
        <v>4.3499999999999996</v>
      </c>
      <c r="J115" s="8"/>
      <c r="K115" s="8"/>
      <c r="L115" s="8"/>
      <c r="M115" s="8"/>
      <c r="N115" s="1">
        <f t="shared" si="27"/>
        <v>25.21026315789474</v>
      </c>
      <c r="O115" s="1">
        <v>3.887</v>
      </c>
      <c r="P115" s="1">
        <f t="shared" si="28"/>
        <v>88.87</v>
      </c>
      <c r="Q115" s="1" t="s">
        <v>901</v>
      </c>
      <c r="R115" s="1">
        <v>0.6</v>
      </c>
      <c r="S115" s="1">
        <f t="shared" si="29"/>
        <v>53.681999999999995</v>
      </c>
      <c r="T115" s="1">
        <v>83.5</v>
      </c>
      <c r="U115" s="1">
        <f t="shared" si="30"/>
        <v>8.35</v>
      </c>
      <c r="V115" s="1"/>
      <c r="W115" s="1"/>
      <c r="X115" s="1" t="s">
        <v>902</v>
      </c>
      <c r="Y115" s="1">
        <v>0.2</v>
      </c>
      <c r="Z115" s="1"/>
      <c r="AA115" s="1"/>
      <c r="AB115" s="8">
        <f t="shared" si="31"/>
        <v>0.2</v>
      </c>
      <c r="AC115" s="8" t="s">
        <v>140</v>
      </c>
      <c r="AD115" s="8">
        <v>0.3</v>
      </c>
      <c r="AE115" s="8"/>
      <c r="AF115" s="8"/>
      <c r="AG115" s="1">
        <f t="shared" si="26"/>
        <v>0.3</v>
      </c>
      <c r="AH115" s="1" t="s">
        <v>515</v>
      </c>
      <c r="AI115" s="1" t="s">
        <v>84</v>
      </c>
      <c r="AJ115" s="1">
        <v>2.25</v>
      </c>
      <c r="AK115" s="1" t="s">
        <v>81</v>
      </c>
      <c r="AL115" s="1">
        <v>0.25</v>
      </c>
      <c r="AM115" s="1"/>
      <c r="AN115" s="1"/>
      <c r="AO115" s="1">
        <f t="shared" si="32"/>
        <v>2.5</v>
      </c>
      <c r="AP115" s="1"/>
      <c r="AQ115" s="1"/>
      <c r="AR115" s="1"/>
      <c r="AS115" s="1"/>
      <c r="AT115" s="1"/>
      <c r="AU115" s="1" t="s">
        <v>903</v>
      </c>
      <c r="AV115" s="1">
        <v>0.3</v>
      </c>
      <c r="AW115" s="1">
        <v>0.3</v>
      </c>
      <c r="AX115" s="1">
        <f t="shared" si="34"/>
        <v>87.242263157894726</v>
      </c>
      <c r="AY115" s="1">
        <f t="shared" si="35"/>
        <v>3.3</v>
      </c>
      <c r="AZ115" s="1">
        <f t="shared" si="36"/>
        <v>90.542263157894723</v>
      </c>
      <c r="BA115" s="1">
        <f t="shared" si="39"/>
        <v>18</v>
      </c>
      <c r="BB115" s="1">
        <f t="shared" si="40"/>
        <v>15</v>
      </c>
    </row>
    <row r="116" spans="1:54" x14ac:dyDescent="0.25">
      <c r="A116" s="7" t="s">
        <v>805</v>
      </c>
      <c r="B116" s="7" t="s">
        <v>904</v>
      </c>
      <c r="C116" s="7" t="s">
        <v>905</v>
      </c>
      <c r="D116" s="2">
        <v>61.9578947368421</v>
      </c>
      <c r="E116" s="8" t="s">
        <v>76</v>
      </c>
      <c r="F116" s="8">
        <v>10</v>
      </c>
      <c r="G116" s="8" t="s">
        <v>76</v>
      </c>
      <c r="H116" s="8">
        <v>8</v>
      </c>
      <c r="I116" s="8">
        <v>2.85</v>
      </c>
      <c r="J116" s="8"/>
      <c r="K116" s="8"/>
      <c r="L116" s="8" t="s">
        <v>258</v>
      </c>
      <c r="M116" s="1">
        <v>0.5</v>
      </c>
      <c r="N116" s="1">
        <f t="shared" si="27"/>
        <v>24.992368421052625</v>
      </c>
      <c r="O116" s="1">
        <v>4.2249999999999996</v>
      </c>
      <c r="P116" s="1">
        <f t="shared" si="28"/>
        <v>92.25</v>
      </c>
      <c r="Q116" s="1" t="s">
        <v>93</v>
      </c>
      <c r="R116" s="1">
        <v>0.3</v>
      </c>
      <c r="S116" s="1">
        <f t="shared" si="29"/>
        <v>55.529999999999994</v>
      </c>
      <c r="T116" s="1">
        <v>88</v>
      </c>
      <c r="U116" s="1">
        <f t="shared" si="30"/>
        <v>8.8000000000000007</v>
      </c>
      <c r="V116" s="1" t="s">
        <v>906</v>
      </c>
      <c r="W116" s="1">
        <v>0.4</v>
      </c>
      <c r="X116" s="1" t="s">
        <v>907</v>
      </c>
      <c r="Y116" s="1">
        <v>0.2</v>
      </c>
      <c r="Z116" s="1" t="s">
        <v>908</v>
      </c>
      <c r="AA116" s="1">
        <v>1.9</v>
      </c>
      <c r="AB116" s="8">
        <f t="shared" si="31"/>
        <v>2.5</v>
      </c>
      <c r="AC116" s="8" t="s">
        <v>79</v>
      </c>
      <c r="AD116" s="8">
        <v>0.15</v>
      </c>
      <c r="AE116" s="8"/>
      <c r="AF116" s="8"/>
      <c r="AG116" s="1">
        <f t="shared" si="26"/>
        <v>0.15</v>
      </c>
      <c r="AH116" s="1" t="s">
        <v>909</v>
      </c>
      <c r="AI116" s="1" t="s">
        <v>909</v>
      </c>
      <c r="AJ116" s="1">
        <v>4.2</v>
      </c>
      <c r="AK116" s="1" t="s">
        <v>338</v>
      </c>
      <c r="AL116" s="1">
        <v>0.4</v>
      </c>
      <c r="AM116" s="1"/>
      <c r="AN116" s="1"/>
      <c r="AO116" s="1">
        <f t="shared" si="32"/>
        <v>4.6000000000000005</v>
      </c>
      <c r="AP116" s="1"/>
      <c r="AQ116" s="1"/>
      <c r="AR116" s="1"/>
      <c r="AS116" s="1"/>
      <c r="AT116" s="1"/>
      <c r="AU116" s="1" t="s">
        <v>910</v>
      </c>
      <c r="AV116" s="1">
        <v>0.95</v>
      </c>
      <c r="AW116" s="1">
        <f t="shared" si="33"/>
        <v>0.95</v>
      </c>
      <c r="AX116" s="1">
        <f t="shared" si="34"/>
        <v>89.322368421052616</v>
      </c>
      <c r="AY116" s="1">
        <f t="shared" si="35"/>
        <v>8.1999999999999993</v>
      </c>
      <c r="AZ116" s="1">
        <f t="shared" si="36"/>
        <v>97.522368421052619</v>
      </c>
      <c r="BA116" s="1">
        <f t="shared" si="39"/>
        <v>6</v>
      </c>
      <c r="BB116" s="1">
        <f t="shared" si="40"/>
        <v>5</v>
      </c>
    </row>
    <row r="117" spans="1:54" ht="15" x14ac:dyDescent="0.25">
      <c r="O117" s="16"/>
      <c r="AC117"/>
      <c r="AX117"/>
    </row>
    <row r="118" spans="1:54" ht="15" x14ac:dyDescent="0.25">
      <c r="AC118"/>
    </row>
    <row r="119" spans="1:54" ht="15" x14ac:dyDescent="0.25">
      <c r="AC119"/>
    </row>
    <row r="120" spans="1:54" ht="15" x14ac:dyDescent="0.25">
      <c r="AC120"/>
    </row>
    <row r="121" spans="1:54" ht="15" x14ac:dyDescent="0.25">
      <c r="AC121"/>
    </row>
    <row r="122" spans="1:54" ht="15" x14ac:dyDescent="0.25">
      <c r="AC122"/>
    </row>
    <row r="123" spans="1:54" ht="15" x14ac:dyDescent="0.25">
      <c r="AC123"/>
    </row>
    <row r="124" spans="1:54" ht="15" x14ac:dyDescent="0.25">
      <c r="AC124"/>
    </row>
    <row r="125" spans="1:54" ht="15" x14ac:dyDescent="0.25">
      <c r="AC125"/>
    </row>
    <row r="126" spans="1:54" ht="15" x14ac:dyDescent="0.25">
      <c r="AC126"/>
    </row>
    <row r="127" spans="1:54" ht="15" x14ac:dyDescent="0.25">
      <c r="AC127"/>
    </row>
    <row r="128" spans="1:54" ht="15" x14ac:dyDescent="0.25">
      <c r="AC128"/>
    </row>
    <row r="129" spans="29:29" ht="15" x14ac:dyDescent="0.25">
      <c r="AC129"/>
    </row>
    <row r="130" spans="29:29" ht="15" x14ac:dyDescent="0.25">
      <c r="AC130"/>
    </row>
    <row r="131" spans="29:29" ht="15" x14ac:dyDescent="0.25">
      <c r="AC131"/>
    </row>
    <row r="132" spans="29:29" ht="15" x14ac:dyDescent="0.25">
      <c r="AC132"/>
    </row>
    <row r="133" spans="29:29" ht="15" x14ac:dyDescent="0.25">
      <c r="AC133"/>
    </row>
    <row r="134" spans="29:29" ht="15" x14ac:dyDescent="0.25">
      <c r="AC134"/>
    </row>
    <row r="135" spans="29:29" ht="15" x14ac:dyDescent="0.25">
      <c r="AC135"/>
    </row>
    <row r="136" spans="29:29" ht="15" x14ac:dyDescent="0.25">
      <c r="AC136"/>
    </row>
    <row r="137" spans="29:29" ht="15" x14ac:dyDescent="0.25">
      <c r="AC137"/>
    </row>
    <row r="138" spans="29:29" ht="15" x14ac:dyDescent="0.25">
      <c r="AC138"/>
    </row>
    <row r="139" spans="29:29" ht="15" x14ac:dyDescent="0.25">
      <c r="AC139"/>
    </row>
    <row r="140" spans="29:29" ht="15" x14ac:dyDescent="0.25">
      <c r="AC140"/>
    </row>
    <row r="141" spans="29:29" ht="15" x14ac:dyDescent="0.25">
      <c r="AC141"/>
    </row>
    <row r="142" spans="29:29" ht="15" x14ac:dyDescent="0.25">
      <c r="AC142"/>
    </row>
    <row r="143" spans="29:29" x14ac:dyDescent="0.25">
      <c r="AC143" s="16"/>
    </row>
    <row r="144" spans="29:29" x14ac:dyDescent="0.25">
      <c r="AC144" s="16"/>
    </row>
    <row r="145" spans="29:29" x14ac:dyDescent="0.25">
      <c r="AC145" s="16"/>
    </row>
    <row r="146" spans="29:29" x14ac:dyDescent="0.25">
      <c r="AC146" s="16"/>
    </row>
    <row r="147" spans="29:29" x14ac:dyDescent="0.25">
      <c r="AC147" s="16"/>
    </row>
    <row r="148" spans="29:29" x14ac:dyDescent="0.25">
      <c r="AC148" s="16"/>
    </row>
    <row r="149" spans="29:29" x14ac:dyDescent="0.25">
      <c r="AC149" s="16"/>
    </row>
    <row r="150" spans="29:29" x14ac:dyDescent="0.25">
      <c r="AC150" s="16"/>
    </row>
    <row r="151" spans="29:29" x14ac:dyDescent="0.25">
      <c r="AC151" s="16"/>
    </row>
    <row r="152" spans="29:29" x14ac:dyDescent="0.25">
      <c r="AC152" s="16"/>
    </row>
    <row r="153" spans="29:29" x14ac:dyDescent="0.25">
      <c r="AC153" s="16"/>
    </row>
    <row r="154" spans="29:29" x14ac:dyDescent="0.25">
      <c r="AC154" s="16"/>
    </row>
    <row r="155" spans="29:29" x14ac:dyDescent="0.25">
      <c r="AC155" s="16"/>
    </row>
    <row r="156" spans="29:29" x14ac:dyDescent="0.25">
      <c r="AC156" s="16"/>
    </row>
    <row r="157" spans="29:29" x14ac:dyDescent="0.25">
      <c r="AC157" s="16"/>
    </row>
    <row r="158" spans="29:29" x14ac:dyDescent="0.25">
      <c r="AC158" s="16"/>
    </row>
    <row r="159" spans="29:29" x14ac:dyDescent="0.25">
      <c r="AC159" s="16"/>
    </row>
    <row r="160" spans="29:29" x14ac:dyDescent="0.25">
      <c r="AC160" s="16"/>
    </row>
    <row r="161" spans="29:29" x14ac:dyDescent="0.25">
      <c r="AC161" s="16"/>
    </row>
    <row r="162" spans="29:29" x14ac:dyDescent="0.25">
      <c r="AC162" s="16"/>
    </row>
    <row r="163" spans="29:29" x14ac:dyDescent="0.25">
      <c r="AC163" s="16"/>
    </row>
    <row r="164" spans="29:29" x14ac:dyDescent="0.25">
      <c r="AC164" s="16"/>
    </row>
    <row r="165" spans="29:29" x14ac:dyDescent="0.25">
      <c r="AC165" s="16"/>
    </row>
    <row r="166" spans="29:29" x14ac:dyDescent="0.25">
      <c r="AC166" s="16"/>
    </row>
    <row r="167" spans="29:29" x14ac:dyDescent="0.25">
      <c r="AC167" s="16"/>
    </row>
    <row r="168" spans="29:29" x14ac:dyDescent="0.25">
      <c r="AC168" s="16"/>
    </row>
    <row r="169" spans="29:29" x14ac:dyDescent="0.25">
      <c r="AC169" s="16"/>
    </row>
    <row r="170" spans="29:29" x14ac:dyDescent="0.25">
      <c r="AC170" s="16"/>
    </row>
  </sheetData>
  <sheetProtection formatCells="0" insertHyperlinks="0" autoFilter="0"/>
  <autoFilter ref="A4:BB116" xr:uid="{00000000-0009-0000-0000-000003000000}"/>
  <sortState xmlns:xlrd2="http://schemas.microsoft.com/office/spreadsheetml/2017/richdata2" ref="A5:BL170">
    <sortCondition ref="A5"/>
  </sortState>
  <mergeCells count="52">
    <mergeCell ref="AZ1:AZ4"/>
    <mergeCell ref="BA1:BA4"/>
    <mergeCell ref="BB1:BB4"/>
    <mergeCell ref="AU3:AU4"/>
    <mergeCell ref="AV3:AV4"/>
    <mergeCell ref="AW2:AW4"/>
    <mergeCell ref="AX1:AX4"/>
    <mergeCell ref="AY1:AY4"/>
    <mergeCell ref="AP3:AP4"/>
    <mergeCell ref="AQ3:AQ4"/>
    <mergeCell ref="AR3:AR4"/>
    <mergeCell ref="AS3:AS4"/>
    <mergeCell ref="AT3:AT4"/>
    <mergeCell ref="AK3:AK4"/>
    <mergeCell ref="AL3:AL4"/>
    <mergeCell ref="AM3:AM4"/>
    <mergeCell ref="AN3:AN4"/>
    <mergeCell ref="AO2:AO4"/>
    <mergeCell ref="AC3:AC4"/>
    <mergeCell ref="AD3:AD4"/>
    <mergeCell ref="AE3:AE4"/>
    <mergeCell ref="AF3:AF4"/>
    <mergeCell ref="AG2:AG4"/>
    <mergeCell ref="X3:X4"/>
    <mergeCell ref="Y3:Y4"/>
    <mergeCell ref="Z3:Z4"/>
    <mergeCell ref="AA3:AA4"/>
    <mergeCell ref="AB2:AB4"/>
    <mergeCell ref="E3:M3"/>
    <mergeCell ref="AH3:AJ3"/>
    <mergeCell ref="A3:A4"/>
    <mergeCell ref="B3:B4"/>
    <mergeCell ref="C3:C4"/>
    <mergeCell ref="D3:D4"/>
    <mergeCell ref="N2:N4"/>
    <mergeCell ref="O3:O4"/>
    <mergeCell ref="P3:P4"/>
    <mergeCell ref="Q3:Q4"/>
    <mergeCell ref="R3:R4"/>
    <mergeCell ref="S2:S4"/>
    <mergeCell ref="T3:T4"/>
    <mergeCell ref="U2:U4"/>
    <mergeCell ref="V3:V4"/>
    <mergeCell ref="W3:W4"/>
    <mergeCell ref="D1:U1"/>
    <mergeCell ref="V1:AV1"/>
    <mergeCell ref="D2:M2"/>
    <mergeCell ref="O2:R2"/>
    <mergeCell ref="V2:Y2"/>
    <mergeCell ref="AC2:AF2"/>
    <mergeCell ref="AH2:AN2"/>
    <mergeCell ref="AP2:AV2"/>
  </mergeCells>
  <phoneticPr fontId="11" type="noConversion"/>
  <pageMargins left="0.75" right="0.75" top="1" bottom="1" header="0.5" footer="0.5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L1048576"/>
  <sheetViews>
    <sheetView workbookViewId="0">
      <pane xSplit="3" ySplit="4" topLeftCell="D13" activePane="bottomRight" state="frozen"/>
      <selection pane="topRight"/>
      <selection pane="bottomLeft"/>
      <selection pane="bottomRight" activeCell="N5" sqref="N5:N49"/>
    </sheetView>
  </sheetViews>
  <sheetFormatPr defaultColWidth="8.9140625" defaultRowHeight="15" x14ac:dyDescent="0.25"/>
  <cols>
    <col min="1" max="1" width="19.83203125" style="3" customWidth="1"/>
    <col min="2" max="2" width="6.58203125" style="3" customWidth="1"/>
    <col min="3" max="4" width="12.58203125" style="3" customWidth="1"/>
    <col min="5" max="5" width="11.9140625" style="3" customWidth="1"/>
    <col min="6" max="6" width="15.6640625" style="3" customWidth="1"/>
    <col min="7" max="8" width="11.9140625" style="3" customWidth="1"/>
    <col min="9" max="9" width="10" style="4" customWidth="1"/>
    <col min="10" max="10" width="11.9140625" style="4" customWidth="1"/>
    <col min="11" max="11" width="13.83203125" style="4" customWidth="1"/>
    <col min="12" max="12" width="10" style="3" customWidth="1"/>
    <col min="13" max="13" width="13.83203125" style="3" customWidth="1"/>
    <col min="14" max="14" width="11.5" style="3" customWidth="1"/>
    <col min="15" max="15" width="8.6640625" style="3" customWidth="1"/>
    <col min="16" max="16" width="10.58203125" style="3" customWidth="1"/>
    <col min="17" max="17" width="55.4140625" style="3" customWidth="1"/>
    <col min="18" max="18" width="12.58203125" style="3" customWidth="1"/>
    <col min="19" max="19" width="6.9140625" style="3" customWidth="1"/>
    <col min="20" max="20" width="32.58203125" style="3" customWidth="1"/>
    <col min="21" max="21" width="6.9140625" style="3" customWidth="1"/>
    <col min="22" max="22" width="71.5" style="3" customWidth="1"/>
    <col min="23" max="23" width="8.6640625" style="3" customWidth="1"/>
    <col min="24" max="24" width="23.9140625" style="3" customWidth="1"/>
    <col min="25" max="25" width="12.08203125" style="3" customWidth="1"/>
    <col min="26" max="26" width="16.58203125" style="3" customWidth="1"/>
    <col min="27" max="27" width="22.58203125" style="3" customWidth="1"/>
    <col min="28" max="28" width="18.58203125" style="3" customWidth="1"/>
    <col min="29" max="29" width="36.9140625" style="3" customWidth="1"/>
    <col min="30" max="30" width="18.58203125" style="3" customWidth="1"/>
    <col min="31" max="31" width="24.5" style="3" customWidth="1"/>
    <col min="32" max="33" width="18.58203125" style="3" customWidth="1"/>
    <col min="34" max="35" width="51.1640625" style="3" customWidth="1"/>
    <col min="36" max="36" width="8.33203125" style="3" customWidth="1"/>
    <col min="37" max="37" width="18.08203125" style="3" customWidth="1"/>
    <col min="38" max="38" width="5.08203125" style="3" customWidth="1"/>
    <col min="39" max="39" width="22.58203125" style="3" customWidth="1"/>
    <col min="40" max="40" width="5.08203125" style="3" customWidth="1"/>
    <col min="41" max="41" width="20.58203125" style="3" customWidth="1"/>
    <col min="42" max="42" width="10.58203125" style="3" customWidth="1"/>
    <col min="43" max="43" width="5.08203125" style="3" customWidth="1"/>
    <col min="44" max="45" width="8.6640625" style="3" customWidth="1"/>
    <col min="46" max="46" width="12.58203125" style="3" customWidth="1"/>
    <col min="47" max="47" width="21.58203125" style="3" customWidth="1"/>
    <col min="48" max="48" width="16.58203125" style="3" customWidth="1"/>
    <col min="49" max="49" width="18.58203125" style="3" customWidth="1"/>
    <col min="50" max="50" width="14.58203125" style="3" customWidth="1"/>
    <col min="51" max="51" width="18.58203125" style="3" customWidth="1"/>
    <col min="52" max="52" width="11.5" style="3" customWidth="1"/>
    <col min="53" max="53" width="8.6640625" style="3" customWidth="1"/>
    <col min="54" max="54" width="10.58203125" style="3" customWidth="1"/>
    <col min="55" max="64" width="10.4140625" style="3" customWidth="1"/>
    <col min="65" max="16384" width="8.9140625" style="3"/>
  </cols>
  <sheetData>
    <row r="1" spans="1:64" ht="13" x14ac:dyDescent="0.25">
      <c r="A1" s="1"/>
      <c r="B1" s="1"/>
      <c r="C1" s="5"/>
      <c r="D1" s="62" t="s">
        <v>0</v>
      </c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3" t="s">
        <v>1</v>
      </c>
      <c r="W1" s="63"/>
      <c r="X1" s="63"/>
      <c r="Y1" s="63"/>
      <c r="Z1" s="63"/>
      <c r="AA1" s="63"/>
      <c r="AB1" s="63"/>
      <c r="AC1" s="63"/>
      <c r="AD1" s="63"/>
      <c r="AE1" s="63"/>
      <c r="AF1" s="63"/>
      <c r="AG1" s="63"/>
      <c r="AH1" s="63"/>
      <c r="AI1" s="63"/>
      <c r="AJ1" s="63"/>
      <c r="AK1" s="63"/>
      <c r="AL1" s="63"/>
      <c r="AM1" s="63"/>
      <c r="AN1" s="63"/>
      <c r="AO1" s="63"/>
      <c r="AP1" s="63"/>
      <c r="AQ1" s="63"/>
      <c r="AR1" s="63"/>
      <c r="AS1" s="63"/>
      <c r="AT1" s="63"/>
      <c r="AU1" s="63"/>
      <c r="AV1" s="63"/>
      <c r="AW1" s="10"/>
      <c r="AX1" s="82" t="s">
        <v>2</v>
      </c>
      <c r="AY1" s="83" t="s">
        <v>3</v>
      </c>
      <c r="AZ1" s="79" t="s">
        <v>4</v>
      </c>
      <c r="BA1" s="80" t="s">
        <v>5</v>
      </c>
      <c r="BB1" s="81" t="s">
        <v>6</v>
      </c>
      <c r="BC1" s="16"/>
      <c r="BD1" s="16"/>
      <c r="BE1" s="16"/>
      <c r="BF1" s="16"/>
      <c r="BG1" s="16"/>
      <c r="BH1" s="16"/>
      <c r="BI1" s="16"/>
      <c r="BJ1" s="16"/>
      <c r="BK1" s="16"/>
      <c r="BL1" s="16"/>
    </row>
    <row r="2" spans="1:64" ht="13" x14ac:dyDescent="0.25">
      <c r="A2" s="1"/>
      <c r="B2" s="1"/>
      <c r="C2" s="5"/>
      <c r="D2" s="64" t="s">
        <v>7</v>
      </c>
      <c r="E2" s="64"/>
      <c r="F2" s="64"/>
      <c r="G2" s="64"/>
      <c r="H2" s="64"/>
      <c r="I2" s="64"/>
      <c r="J2" s="64"/>
      <c r="K2" s="64"/>
      <c r="L2" s="64"/>
      <c r="M2" s="64"/>
      <c r="N2" s="64" t="s">
        <v>8</v>
      </c>
      <c r="O2" s="65" t="s">
        <v>9</v>
      </c>
      <c r="P2" s="65"/>
      <c r="Q2" s="65"/>
      <c r="R2" s="65"/>
      <c r="S2" s="65" t="s">
        <v>8</v>
      </c>
      <c r="T2" s="11" t="s">
        <v>10</v>
      </c>
      <c r="U2" s="75" t="s">
        <v>8</v>
      </c>
      <c r="V2" s="66" t="s">
        <v>11</v>
      </c>
      <c r="W2" s="66"/>
      <c r="X2" s="66"/>
      <c r="Y2" s="66"/>
      <c r="Z2" s="12"/>
      <c r="AA2" s="12"/>
      <c r="AB2" s="66" t="s">
        <v>12</v>
      </c>
      <c r="AC2" s="67" t="s">
        <v>13</v>
      </c>
      <c r="AD2" s="67"/>
      <c r="AE2" s="67"/>
      <c r="AF2" s="67"/>
      <c r="AG2" s="67" t="s">
        <v>14</v>
      </c>
      <c r="AH2" s="68" t="s">
        <v>15</v>
      </c>
      <c r="AI2" s="68"/>
      <c r="AJ2" s="68"/>
      <c r="AK2" s="68"/>
      <c r="AL2" s="68"/>
      <c r="AM2" s="68"/>
      <c r="AN2" s="68"/>
      <c r="AO2" s="68" t="s">
        <v>16</v>
      </c>
      <c r="AP2" s="69" t="s">
        <v>17</v>
      </c>
      <c r="AQ2" s="69"/>
      <c r="AR2" s="69"/>
      <c r="AS2" s="69"/>
      <c r="AT2" s="69"/>
      <c r="AU2" s="69"/>
      <c r="AV2" s="69"/>
      <c r="AW2" s="69" t="s">
        <v>18</v>
      </c>
      <c r="AX2" s="71"/>
      <c r="AY2" s="71"/>
      <c r="AZ2" s="71"/>
      <c r="BA2" s="71"/>
      <c r="BB2" s="71"/>
      <c r="BC2" s="16"/>
      <c r="BD2" s="16"/>
      <c r="BE2" s="16"/>
      <c r="BF2" s="16"/>
      <c r="BG2" s="16"/>
      <c r="BH2" s="16"/>
      <c r="BI2" s="16"/>
      <c r="BJ2" s="16"/>
      <c r="BK2" s="16"/>
      <c r="BL2" s="16"/>
    </row>
    <row r="3" spans="1:64" ht="13" x14ac:dyDescent="0.25">
      <c r="A3" s="72" t="s">
        <v>19</v>
      </c>
      <c r="B3" s="72" t="s">
        <v>20</v>
      </c>
      <c r="C3" s="73" t="s">
        <v>21</v>
      </c>
      <c r="D3" s="64" t="s">
        <v>22</v>
      </c>
      <c r="E3" s="70" t="s">
        <v>23</v>
      </c>
      <c r="F3" s="71"/>
      <c r="G3" s="71"/>
      <c r="H3" s="71"/>
      <c r="I3" s="71"/>
      <c r="J3" s="71"/>
      <c r="K3" s="71"/>
      <c r="L3" s="71"/>
      <c r="M3" s="71"/>
      <c r="N3" s="71"/>
      <c r="O3" s="65" t="s">
        <v>24</v>
      </c>
      <c r="P3" s="65" t="s">
        <v>25</v>
      </c>
      <c r="Q3" s="65" t="s">
        <v>26</v>
      </c>
      <c r="R3" s="65" t="s">
        <v>27</v>
      </c>
      <c r="S3" s="71"/>
      <c r="T3" s="75" t="s">
        <v>28</v>
      </c>
      <c r="U3" s="71"/>
      <c r="V3" s="66" t="s">
        <v>29</v>
      </c>
      <c r="W3" s="66" t="s">
        <v>30</v>
      </c>
      <c r="X3" s="66" t="s">
        <v>31</v>
      </c>
      <c r="Y3" s="66" t="s">
        <v>32</v>
      </c>
      <c r="Z3" s="76" t="s">
        <v>33</v>
      </c>
      <c r="AA3" s="76" t="s">
        <v>34</v>
      </c>
      <c r="AB3" s="71"/>
      <c r="AC3" s="67" t="s">
        <v>35</v>
      </c>
      <c r="AD3" s="67" t="s">
        <v>36</v>
      </c>
      <c r="AE3" s="67" t="s">
        <v>37</v>
      </c>
      <c r="AF3" s="67" t="s">
        <v>38</v>
      </c>
      <c r="AG3" s="71"/>
      <c r="AH3" s="68" t="s">
        <v>39</v>
      </c>
      <c r="AI3" s="71"/>
      <c r="AJ3" s="71"/>
      <c r="AK3" s="68" t="s">
        <v>40</v>
      </c>
      <c r="AL3" s="68" t="s">
        <v>41</v>
      </c>
      <c r="AM3" s="68" t="s">
        <v>42</v>
      </c>
      <c r="AN3" s="68" t="s">
        <v>41</v>
      </c>
      <c r="AO3" s="71"/>
      <c r="AP3" s="69" t="s">
        <v>43</v>
      </c>
      <c r="AQ3" s="69" t="s">
        <v>41</v>
      </c>
      <c r="AR3" s="69" t="s">
        <v>44</v>
      </c>
      <c r="AS3" s="69" t="s">
        <v>45</v>
      </c>
      <c r="AT3" s="69" t="s">
        <v>46</v>
      </c>
      <c r="AU3" s="69" t="s">
        <v>47</v>
      </c>
      <c r="AV3" s="69" t="s">
        <v>48</v>
      </c>
      <c r="AW3" s="71"/>
      <c r="AX3" s="71"/>
      <c r="AY3" s="71"/>
      <c r="AZ3" s="71"/>
      <c r="BA3" s="71"/>
      <c r="BB3" s="71"/>
      <c r="BC3" s="16"/>
      <c r="BD3" s="16"/>
      <c r="BE3" s="16"/>
      <c r="BF3" s="16"/>
      <c r="BG3" s="16"/>
      <c r="BH3" s="16"/>
      <c r="BI3" s="16"/>
      <c r="BJ3" s="16"/>
      <c r="BK3" s="16"/>
      <c r="BL3" s="16"/>
    </row>
    <row r="4" spans="1:64" ht="13" x14ac:dyDescent="0.25">
      <c r="A4" s="71"/>
      <c r="B4" s="71"/>
      <c r="C4" s="74"/>
      <c r="D4" s="71"/>
      <c r="E4" s="6" t="s">
        <v>49</v>
      </c>
      <c r="F4" s="6" t="s">
        <v>50</v>
      </c>
      <c r="G4" s="6" t="s">
        <v>51</v>
      </c>
      <c r="H4" s="6" t="s">
        <v>52</v>
      </c>
      <c r="I4" s="6" t="s">
        <v>53</v>
      </c>
      <c r="J4" s="6" t="s">
        <v>54</v>
      </c>
      <c r="K4" s="6" t="s">
        <v>55</v>
      </c>
      <c r="L4" s="6" t="s">
        <v>23</v>
      </c>
      <c r="M4" s="6" t="s">
        <v>56</v>
      </c>
      <c r="N4" s="71"/>
      <c r="O4" s="71"/>
      <c r="P4" s="71"/>
      <c r="Q4" s="71"/>
      <c r="R4" s="71"/>
      <c r="S4" s="71"/>
      <c r="T4" s="71"/>
      <c r="U4" s="71"/>
      <c r="V4" s="71"/>
      <c r="W4" s="71"/>
      <c r="X4" s="71"/>
      <c r="Y4" s="71"/>
      <c r="Z4" s="77"/>
      <c r="AA4" s="77"/>
      <c r="AB4" s="71"/>
      <c r="AC4" s="71"/>
      <c r="AD4" s="71"/>
      <c r="AE4" s="71"/>
      <c r="AF4" s="71"/>
      <c r="AG4" s="71"/>
      <c r="AH4" s="14" t="s">
        <v>57</v>
      </c>
      <c r="AI4" s="14" t="s">
        <v>58</v>
      </c>
      <c r="AJ4" s="15" t="s">
        <v>59</v>
      </c>
      <c r="AK4" s="71"/>
      <c r="AL4" s="71"/>
      <c r="AM4" s="71"/>
      <c r="AN4" s="71"/>
      <c r="AO4" s="71"/>
      <c r="AP4" s="71"/>
      <c r="AQ4" s="71"/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16"/>
      <c r="BD4" s="16"/>
      <c r="BE4" s="16"/>
      <c r="BF4" s="16"/>
      <c r="BG4" s="16"/>
      <c r="BH4" s="16"/>
      <c r="BI4" s="16"/>
      <c r="BJ4" s="16"/>
      <c r="BK4" s="16"/>
      <c r="BL4" s="16"/>
    </row>
    <row r="5" spans="1:64" ht="13" x14ac:dyDescent="0.25">
      <c r="A5" s="7" t="s">
        <v>911</v>
      </c>
      <c r="B5" s="7" t="s">
        <v>912</v>
      </c>
      <c r="C5" s="7" t="s">
        <v>913</v>
      </c>
      <c r="D5" s="2">
        <v>60.325581395348799</v>
      </c>
      <c r="E5" s="8" t="s">
        <v>63</v>
      </c>
      <c r="F5" s="8">
        <v>12</v>
      </c>
      <c r="G5" s="8" t="s">
        <v>63</v>
      </c>
      <c r="H5" s="8">
        <v>9</v>
      </c>
      <c r="I5" s="8">
        <v>0.9</v>
      </c>
      <c r="J5" s="8"/>
      <c r="K5" s="1"/>
      <c r="L5" s="8"/>
      <c r="M5" s="8"/>
      <c r="N5" s="1">
        <f>(D5+F5+I5+H5+K5+M5)*0.3</f>
        <v>24.667674418604637</v>
      </c>
      <c r="O5" s="8">
        <v>2.911</v>
      </c>
      <c r="P5" s="1">
        <f>O5*10+50</f>
        <v>79.11</v>
      </c>
      <c r="Q5" s="1"/>
      <c r="R5" s="1"/>
      <c r="S5" s="1">
        <f>(P5+R5)*0.6</f>
        <v>47.466000000000001</v>
      </c>
      <c r="T5" s="1">
        <v>65</v>
      </c>
      <c r="U5" s="1">
        <v>6.5</v>
      </c>
      <c r="V5" s="1"/>
      <c r="W5" s="1"/>
      <c r="X5" s="1"/>
      <c r="Y5" s="1"/>
      <c r="Z5" s="8"/>
      <c r="AA5" s="8"/>
      <c r="AB5" s="8">
        <f>W5+Y5+AA5</f>
        <v>0</v>
      </c>
      <c r="AC5" s="1"/>
      <c r="AD5" s="1"/>
      <c r="AE5" s="1"/>
      <c r="AF5" s="1"/>
      <c r="AG5" s="1">
        <f>AD5+AF5</f>
        <v>0</v>
      </c>
      <c r="AH5" s="1"/>
      <c r="AI5" s="1"/>
      <c r="AJ5" s="1"/>
      <c r="AK5" s="1"/>
      <c r="AL5" s="1"/>
      <c r="AM5" s="1"/>
      <c r="AN5" s="1"/>
      <c r="AO5" s="1">
        <f>AJ5+AL5+AN5</f>
        <v>0</v>
      </c>
      <c r="AP5" s="1"/>
      <c r="AQ5" s="1"/>
      <c r="AR5" s="1"/>
      <c r="AS5" s="1"/>
      <c r="AT5" s="1"/>
      <c r="AU5" s="1" t="s">
        <v>65</v>
      </c>
      <c r="AV5" s="1">
        <v>0.1</v>
      </c>
      <c r="AW5" s="1">
        <f t="shared" ref="AW5:AW20" si="0">AT5+AV5+AQ5</f>
        <v>0.1</v>
      </c>
      <c r="AX5" s="1">
        <f>N5+S5+U5</f>
        <v>78.633674418604642</v>
      </c>
      <c r="AY5" s="1">
        <f>AB5+AG5+AO5+AW5</f>
        <v>0.1</v>
      </c>
      <c r="AZ5" s="1">
        <f>AX5+AY5</f>
        <v>78.733674418604636</v>
      </c>
      <c r="BA5" s="1">
        <f>RANK(O5,O:O)</f>
        <v>26</v>
      </c>
      <c r="BB5" s="1">
        <f>RANK(AZ5,AZ:AZ)</f>
        <v>33</v>
      </c>
      <c r="BC5" s="16"/>
      <c r="BD5" s="16"/>
      <c r="BE5" s="16"/>
      <c r="BF5" s="16"/>
      <c r="BG5" s="16"/>
      <c r="BH5" s="16"/>
      <c r="BI5" s="16"/>
      <c r="BJ5" s="16"/>
      <c r="BK5" s="16"/>
      <c r="BL5" s="16"/>
    </row>
    <row r="6" spans="1:64" ht="13" x14ac:dyDescent="0.25">
      <c r="A6" s="7" t="s">
        <v>911</v>
      </c>
      <c r="B6" s="7" t="s">
        <v>914</v>
      </c>
      <c r="C6" s="7" t="s">
        <v>915</v>
      </c>
      <c r="D6" s="2">
        <v>60.269767441860502</v>
      </c>
      <c r="E6" s="8" t="s">
        <v>63</v>
      </c>
      <c r="F6" s="8">
        <v>12</v>
      </c>
      <c r="G6" s="8" t="s">
        <v>76</v>
      </c>
      <c r="H6" s="8">
        <v>8</v>
      </c>
      <c r="I6" s="8">
        <v>1.8</v>
      </c>
      <c r="J6" s="8"/>
      <c r="K6" s="1"/>
      <c r="L6" s="8"/>
      <c r="M6" s="8"/>
      <c r="N6" s="1">
        <f t="shared" ref="N6:N49" si="1">(D6+F6+I6+H6+K6+M6)*0.3</f>
        <v>24.620930232558148</v>
      </c>
      <c r="O6" s="8">
        <v>1.871</v>
      </c>
      <c r="P6" s="1">
        <f t="shared" ref="P6:P49" si="2">O6*10+50</f>
        <v>68.710000000000008</v>
      </c>
      <c r="Q6" s="1"/>
      <c r="R6" s="1"/>
      <c r="S6" s="1">
        <f>(P6+R6)*0.6</f>
        <v>41.226000000000006</v>
      </c>
      <c r="T6" s="1">
        <v>80</v>
      </c>
      <c r="U6" s="1">
        <v>8</v>
      </c>
      <c r="V6" s="1"/>
      <c r="W6" s="1"/>
      <c r="X6" s="1"/>
      <c r="Y6" s="1"/>
      <c r="Z6" s="8"/>
      <c r="AA6" s="8"/>
      <c r="AB6" s="8">
        <f t="shared" ref="AB6:AB49" si="3">W6+Y6+AA6</f>
        <v>0</v>
      </c>
      <c r="AC6" s="1"/>
      <c r="AD6" s="1"/>
      <c r="AE6" s="1"/>
      <c r="AF6" s="1"/>
      <c r="AG6" s="1">
        <f t="shared" ref="AG6:AG49" si="4">AD6+AF6</f>
        <v>0</v>
      </c>
      <c r="AH6" s="1"/>
      <c r="AI6" s="1"/>
      <c r="AJ6" s="1"/>
      <c r="AK6" s="1"/>
      <c r="AL6" s="1"/>
      <c r="AM6" s="1"/>
      <c r="AN6" s="1"/>
      <c r="AO6" s="1">
        <f t="shared" ref="AO6:AO49" si="5">AJ6+AL6+AN6</f>
        <v>0</v>
      </c>
      <c r="AP6" s="1"/>
      <c r="AQ6" s="1"/>
      <c r="AR6" s="1"/>
      <c r="AS6" s="1"/>
      <c r="AT6" s="1"/>
      <c r="AU6" s="1" t="s">
        <v>65</v>
      </c>
      <c r="AV6" s="1">
        <v>0.1</v>
      </c>
      <c r="AW6" s="1">
        <f t="shared" si="0"/>
        <v>0.1</v>
      </c>
      <c r="AX6" s="1">
        <f t="shared" ref="AX6:AX49" si="6">N6+S6+U6</f>
        <v>73.846930232558151</v>
      </c>
      <c r="AY6" s="1">
        <f t="shared" ref="AY6:AY49" si="7">AB6+AG6+AO6+AW6</f>
        <v>0.1</v>
      </c>
      <c r="AZ6" s="1">
        <f t="shared" ref="AZ6:AZ49" si="8">AX6+AY6</f>
        <v>73.946930232558145</v>
      </c>
      <c r="BA6" s="1">
        <f t="shared" ref="BA6:BA49" si="9">RANK(O6,O:O)</f>
        <v>39</v>
      </c>
      <c r="BB6" s="1">
        <f t="shared" ref="BB6:BB49" si="10">RANK(AZ6,AZ:AZ)</f>
        <v>39</v>
      </c>
      <c r="BC6" s="16"/>
      <c r="BD6" s="16"/>
      <c r="BE6" s="16"/>
      <c r="BF6" s="16"/>
      <c r="BG6" s="16"/>
      <c r="BH6" s="16"/>
      <c r="BI6" s="16"/>
      <c r="BJ6" s="16"/>
      <c r="BK6" s="16"/>
      <c r="BL6" s="16"/>
    </row>
    <row r="7" spans="1:64" ht="13" x14ac:dyDescent="0.25">
      <c r="A7" s="7" t="s">
        <v>911</v>
      </c>
      <c r="B7" s="7" t="s">
        <v>916</v>
      </c>
      <c r="C7" s="7" t="s">
        <v>917</v>
      </c>
      <c r="D7" s="2">
        <v>61.562790697674401</v>
      </c>
      <c r="E7" s="8" t="s">
        <v>63</v>
      </c>
      <c r="F7" s="8">
        <v>12</v>
      </c>
      <c r="G7" s="8" t="s">
        <v>64</v>
      </c>
      <c r="H7" s="8">
        <v>7</v>
      </c>
      <c r="I7" s="8">
        <v>6.3</v>
      </c>
      <c r="J7" s="8"/>
      <c r="K7" s="1"/>
      <c r="L7" s="8"/>
      <c r="M7" s="8"/>
      <c r="N7" s="1">
        <f t="shared" si="1"/>
        <v>26.058837209302318</v>
      </c>
      <c r="O7" s="8">
        <v>3.843</v>
      </c>
      <c r="P7" s="1">
        <f t="shared" si="2"/>
        <v>88.43</v>
      </c>
      <c r="Q7" s="1" t="s">
        <v>127</v>
      </c>
      <c r="R7" s="1">
        <v>0.3</v>
      </c>
      <c r="S7" s="1">
        <f>(P7+R7)*0.6</f>
        <v>53.238</v>
      </c>
      <c r="T7" s="1">
        <v>84.5</v>
      </c>
      <c r="U7" s="1">
        <v>8.4499999999999993</v>
      </c>
      <c r="V7" s="1" t="s">
        <v>918</v>
      </c>
      <c r="W7" s="1">
        <v>0.4</v>
      </c>
      <c r="X7" s="1"/>
      <c r="Y7" s="1"/>
      <c r="Z7" s="8"/>
      <c r="AA7" s="8"/>
      <c r="AB7" s="8">
        <f t="shared" si="3"/>
        <v>0.4</v>
      </c>
      <c r="AC7" s="1"/>
      <c r="AD7" s="1"/>
      <c r="AE7" s="1"/>
      <c r="AF7" s="1"/>
      <c r="AG7" s="1">
        <f t="shared" si="4"/>
        <v>0</v>
      </c>
      <c r="AH7" s="1" t="s">
        <v>919</v>
      </c>
      <c r="AI7" s="1" t="s">
        <v>919</v>
      </c>
      <c r="AJ7" s="1">
        <v>2.4</v>
      </c>
      <c r="AK7" s="16" t="s">
        <v>175</v>
      </c>
      <c r="AL7" s="1">
        <v>0.2</v>
      </c>
      <c r="AM7" s="1"/>
      <c r="AN7" s="1"/>
      <c r="AO7" s="1">
        <f t="shared" si="5"/>
        <v>2.6</v>
      </c>
      <c r="AP7" s="1"/>
      <c r="AQ7" s="1"/>
      <c r="AR7" s="1"/>
      <c r="AS7" s="1"/>
      <c r="AT7" s="1"/>
      <c r="AU7" s="1" t="s">
        <v>696</v>
      </c>
      <c r="AV7" s="1">
        <v>0.35</v>
      </c>
      <c r="AW7" s="1">
        <f t="shared" si="0"/>
        <v>0.35</v>
      </c>
      <c r="AX7" s="1">
        <f t="shared" si="6"/>
        <v>87.746837209302313</v>
      </c>
      <c r="AY7" s="1">
        <f t="shared" si="7"/>
        <v>3.35</v>
      </c>
      <c r="AZ7" s="1">
        <f t="shared" si="8"/>
        <v>91.096837209302308</v>
      </c>
      <c r="BA7" s="1">
        <f t="shared" si="9"/>
        <v>7</v>
      </c>
      <c r="BB7" s="1">
        <f t="shared" si="10"/>
        <v>9</v>
      </c>
      <c r="BC7" s="16"/>
      <c r="BD7" s="16"/>
      <c r="BE7" s="16"/>
      <c r="BF7" s="16"/>
      <c r="BG7" s="16"/>
      <c r="BH7" s="16"/>
      <c r="BI7" s="16"/>
      <c r="BJ7" s="16"/>
      <c r="BK7" s="16"/>
      <c r="BL7" s="16"/>
    </row>
    <row r="8" spans="1:64" ht="13" x14ac:dyDescent="0.25">
      <c r="A8" s="7" t="s">
        <v>911</v>
      </c>
      <c r="B8" s="7" t="s">
        <v>920</v>
      </c>
      <c r="C8" s="7" t="s">
        <v>921</v>
      </c>
      <c r="D8" s="2">
        <v>60.892267441860497</v>
      </c>
      <c r="E8" s="8" t="s">
        <v>63</v>
      </c>
      <c r="F8" s="8">
        <v>12</v>
      </c>
      <c r="G8" s="8" t="s">
        <v>76</v>
      </c>
      <c r="H8" s="8">
        <v>8</v>
      </c>
      <c r="I8" s="8">
        <v>0</v>
      </c>
      <c r="J8" s="8"/>
      <c r="K8" s="1"/>
      <c r="L8" s="8"/>
      <c r="M8" s="8"/>
      <c r="N8" s="1">
        <f t="shared" si="1"/>
        <v>24.267680232558149</v>
      </c>
      <c r="O8" s="8">
        <v>1.2509999999999999</v>
      </c>
      <c r="P8" s="1">
        <f t="shared" si="2"/>
        <v>62.51</v>
      </c>
      <c r="Q8" s="1"/>
      <c r="R8" s="1"/>
      <c r="S8" s="1">
        <f t="shared" ref="S8:S49" si="11">(P8+R8)*0.6</f>
        <v>37.506</v>
      </c>
      <c r="T8" s="1">
        <v>57</v>
      </c>
      <c r="U8" s="1">
        <v>5.7</v>
      </c>
      <c r="V8" s="1"/>
      <c r="W8" s="1"/>
      <c r="X8" s="1"/>
      <c r="Y8" s="1"/>
      <c r="Z8" s="8"/>
      <c r="AA8" s="8"/>
      <c r="AB8" s="8">
        <f t="shared" si="3"/>
        <v>0</v>
      </c>
      <c r="AC8" s="1"/>
      <c r="AD8" s="1"/>
      <c r="AE8" s="1"/>
      <c r="AF8" s="1"/>
      <c r="AG8" s="1">
        <f t="shared" si="4"/>
        <v>0</v>
      </c>
      <c r="AH8" s="1"/>
      <c r="AI8" s="1"/>
      <c r="AJ8" s="1"/>
      <c r="AK8" s="1"/>
      <c r="AL8" s="1"/>
      <c r="AM8" s="1"/>
      <c r="AN8" s="1"/>
      <c r="AO8" s="1">
        <f t="shared" si="5"/>
        <v>0</v>
      </c>
      <c r="AP8" s="1"/>
      <c r="AQ8" s="1"/>
      <c r="AR8" s="1"/>
      <c r="AS8" s="1"/>
      <c r="AT8" s="1"/>
      <c r="AU8" s="1" t="s">
        <v>65</v>
      </c>
      <c r="AV8" s="1">
        <v>0.1</v>
      </c>
      <c r="AW8" s="1">
        <f t="shared" si="0"/>
        <v>0.1</v>
      </c>
      <c r="AX8" s="1">
        <f t="shared" si="6"/>
        <v>67.473680232558152</v>
      </c>
      <c r="AY8" s="1">
        <f t="shared" si="7"/>
        <v>0.1</v>
      </c>
      <c r="AZ8" s="1">
        <f t="shared" si="8"/>
        <v>67.573680232558146</v>
      </c>
      <c r="BA8" s="1">
        <f t="shared" si="9"/>
        <v>45</v>
      </c>
      <c r="BB8" s="1">
        <f t="shared" si="10"/>
        <v>45</v>
      </c>
      <c r="BC8" s="16"/>
      <c r="BD8" s="16"/>
      <c r="BE8" s="16"/>
      <c r="BF8" s="16"/>
      <c r="BG8" s="16"/>
      <c r="BH8" s="16"/>
      <c r="BI8" s="16"/>
      <c r="BJ8" s="16"/>
      <c r="BK8" s="16"/>
      <c r="BL8" s="16"/>
    </row>
    <row r="9" spans="1:64" ht="13" x14ac:dyDescent="0.25">
      <c r="A9" s="7" t="s">
        <v>911</v>
      </c>
      <c r="B9" s="7" t="s">
        <v>922</v>
      </c>
      <c r="C9" s="7" t="s">
        <v>923</v>
      </c>
      <c r="D9" s="2">
        <v>61.525581395348802</v>
      </c>
      <c r="E9" s="8" t="s">
        <v>63</v>
      </c>
      <c r="F9" s="8">
        <v>12</v>
      </c>
      <c r="G9" s="8" t="s">
        <v>76</v>
      </c>
      <c r="H9" s="8">
        <v>8</v>
      </c>
      <c r="I9" s="8">
        <v>4.5750000000000002</v>
      </c>
      <c r="J9" s="8"/>
      <c r="K9" s="1"/>
      <c r="L9" s="8"/>
      <c r="M9" s="8"/>
      <c r="N9" s="1">
        <f t="shared" si="1"/>
        <v>25.830174418604642</v>
      </c>
      <c r="O9" s="8">
        <v>3.1930000000000001</v>
      </c>
      <c r="P9" s="1">
        <f t="shared" si="2"/>
        <v>81.93</v>
      </c>
      <c r="Q9" s="1"/>
      <c r="R9" s="1"/>
      <c r="S9" s="1">
        <f t="shared" si="11"/>
        <v>49.158000000000001</v>
      </c>
      <c r="T9" s="1">
        <v>83</v>
      </c>
      <c r="U9" s="1">
        <v>8.3000000000000007</v>
      </c>
      <c r="V9" s="1" t="s">
        <v>924</v>
      </c>
      <c r="W9" s="1">
        <v>5.4</v>
      </c>
      <c r="X9" s="1"/>
      <c r="Y9" s="1"/>
      <c r="Z9" s="8"/>
      <c r="AA9" s="8"/>
      <c r="AB9" s="8">
        <f t="shared" si="3"/>
        <v>5.4</v>
      </c>
      <c r="AC9" s="1"/>
      <c r="AD9" s="1"/>
      <c r="AE9" s="1"/>
      <c r="AF9" s="1"/>
      <c r="AG9" s="1">
        <f t="shared" si="4"/>
        <v>0</v>
      </c>
      <c r="AH9" s="1" t="s">
        <v>925</v>
      </c>
      <c r="AI9" s="1" t="s">
        <v>925</v>
      </c>
      <c r="AJ9" s="1">
        <v>3</v>
      </c>
      <c r="AK9" s="1"/>
      <c r="AL9" s="1"/>
      <c r="AM9" s="1"/>
      <c r="AN9" s="1"/>
      <c r="AO9" s="1">
        <f t="shared" si="5"/>
        <v>3</v>
      </c>
      <c r="AP9" s="1"/>
      <c r="AQ9" s="1"/>
      <c r="AR9" s="1"/>
      <c r="AS9" s="1"/>
      <c r="AT9" s="1"/>
      <c r="AU9" s="1" t="s">
        <v>65</v>
      </c>
      <c r="AV9" s="1">
        <v>0.1</v>
      </c>
      <c r="AW9" s="1">
        <f t="shared" si="0"/>
        <v>0.1</v>
      </c>
      <c r="AX9" s="1">
        <f t="shared" si="6"/>
        <v>83.28817441860464</v>
      </c>
      <c r="AY9" s="1">
        <f t="shared" si="7"/>
        <v>8.5</v>
      </c>
      <c r="AZ9" s="1">
        <f t="shared" si="8"/>
        <v>91.78817441860464</v>
      </c>
      <c r="BA9" s="1">
        <f t="shared" si="9"/>
        <v>17</v>
      </c>
      <c r="BB9" s="1">
        <f t="shared" si="10"/>
        <v>7</v>
      </c>
      <c r="BC9" s="16"/>
      <c r="BD9" s="16"/>
      <c r="BE9" s="16"/>
      <c r="BF9" s="16"/>
      <c r="BG9" s="16"/>
      <c r="BH9" s="16"/>
      <c r="BI9" s="16"/>
      <c r="BJ9" s="16"/>
      <c r="BK9" s="16"/>
      <c r="BL9" s="16"/>
    </row>
    <row r="10" spans="1:64" ht="13" x14ac:dyDescent="0.25">
      <c r="A10" s="7" t="s">
        <v>911</v>
      </c>
      <c r="B10" s="7" t="s">
        <v>926</v>
      </c>
      <c r="C10" s="7" t="s">
        <v>927</v>
      </c>
      <c r="D10" s="2">
        <v>57.446511627907</v>
      </c>
      <c r="E10" s="8" t="s">
        <v>63</v>
      </c>
      <c r="F10" s="8">
        <v>12</v>
      </c>
      <c r="G10" s="8" t="s">
        <v>76</v>
      </c>
      <c r="H10" s="8">
        <v>8</v>
      </c>
      <c r="I10" s="8">
        <v>1.65</v>
      </c>
      <c r="J10" s="8"/>
      <c r="K10" s="1"/>
      <c r="L10" s="8"/>
      <c r="M10" s="8"/>
      <c r="N10" s="1">
        <f t="shared" si="1"/>
        <v>23.728953488372102</v>
      </c>
      <c r="O10" s="8">
        <v>1.349</v>
      </c>
      <c r="P10" s="1">
        <f t="shared" si="2"/>
        <v>63.49</v>
      </c>
      <c r="Q10" s="1"/>
      <c r="R10" s="1"/>
      <c r="S10" s="1">
        <f t="shared" si="11"/>
        <v>38.094000000000001</v>
      </c>
      <c r="T10" s="1">
        <v>69</v>
      </c>
      <c r="U10" s="1">
        <v>6.9</v>
      </c>
      <c r="V10" s="1"/>
      <c r="W10" s="1"/>
      <c r="X10" s="1"/>
      <c r="Y10" s="1"/>
      <c r="Z10" s="8"/>
      <c r="AA10" s="8"/>
      <c r="AB10" s="8">
        <f t="shared" si="3"/>
        <v>0</v>
      </c>
      <c r="AC10" s="1"/>
      <c r="AD10" s="1"/>
      <c r="AE10" s="1"/>
      <c r="AF10" s="1"/>
      <c r="AG10" s="1">
        <f t="shared" si="4"/>
        <v>0</v>
      </c>
      <c r="AH10" s="1"/>
      <c r="AI10" s="1"/>
      <c r="AJ10" s="1"/>
      <c r="AK10" s="1"/>
      <c r="AL10" s="1"/>
      <c r="AM10" s="1"/>
      <c r="AN10" s="1"/>
      <c r="AO10" s="1">
        <f t="shared" si="5"/>
        <v>0</v>
      </c>
      <c r="AP10" s="1"/>
      <c r="AQ10" s="1"/>
      <c r="AR10" s="1"/>
      <c r="AS10" s="1"/>
      <c r="AT10" s="1"/>
      <c r="AU10" s="1" t="s">
        <v>65</v>
      </c>
      <c r="AV10" s="1">
        <v>0.1</v>
      </c>
      <c r="AW10" s="1">
        <f t="shared" si="0"/>
        <v>0.1</v>
      </c>
      <c r="AX10" s="1">
        <f t="shared" si="6"/>
        <v>68.722953488372113</v>
      </c>
      <c r="AY10" s="1">
        <f t="shared" si="7"/>
        <v>0.1</v>
      </c>
      <c r="AZ10" s="1">
        <f t="shared" si="8"/>
        <v>68.822953488372107</v>
      </c>
      <c r="BA10" s="1">
        <f t="shared" si="9"/>
        <v>43</v>
      </c>
      <c r="BB10" s="1">
        <f t="shared" si="10"/>
        <v>44</v>
      </c>
      <c r="BC10" s="16"/>
      <c r="BD10" s="16"/>
      <c r="BE10" s="16"/>
      <c r="BF10" s="16"/>
      <c r="BG10" s="16"/>
      <c r="BH10" s="16"/>
      <c r="BI10" s="16"/>
      <c r="BJ10" s="16"/>
      <c r="BK10" s="16"/>
      <c r="BL10" s="16"/>
    </row>
    <row r="11" spans="1:64" ht="13" x14ac:dyDescent="0.25">
      <c r="A11" s="7" t="s">
        <v>911</v>
      </c>
      <c r="B11" s="7" t="s">
        <v>928</v>
      </c>
      <c r="C11" s="7" t="s">
        <v>929</v>
      </c>
      <c r="D11" s="2">
        <v>61.534883720930203</v>
      </c>
      <c r="E11" s="8" t="s">
        <v>63</v>
      </c>
      <c r="F11" s="8">
        <v>12</v>
      </c>
      <c r="G11" s="8" t="s">
        <v>76</v>
      </c>
      <c r="H11" s="8">
        <v>8</v>
      </c>
      <c r="I11" s="8">
        <v>3.9750000000000001</v>
      </c>
      <c r="J11" s="8"/>
      <c r="K11" s="1"/>
      <c r="L11" s="8"/>
      <c r="M11" s="8"/>
      <c r="N11" s="1">
        <f t="shared" si="1"/>
        <v>25.652965116279056</v>
      </c>
      <c r="O11" s="8">
        <v>2.0329999999999999</v>
      </c>
      <c r="P11" s="1">
        <f t="shared" si="2"/>
        <v>70.33</v>
      </c>
      <c r="Q11" s="1"/>
      <c r="R11" s="1"/>
      <c r="S11" s="1">
        <f t="shared" si="11"/>
        <v>42.198</v>
      </c>
      <c r="T11" s="1">
        <v>75.5</v>
      </c>
      <c r="U11" s="1">
        <v>7.55</v>
      </c>
      <c r="V11" s="1"/>
      <c r="W11" s="1"/>
      <c r="X11" s="1"/>
      <c r="Y11" s="1"/>
      <c r="Z11" s="8"/>
      <c r="AA11" s="8"/>
      <c r="AB11" s="8">
        <f t="shared" si="3"/>
        <v>0</v>
      </c>
      <c r="AC11" s="1"/>
      <c r="AD11" s="1"/>
      <c r="AE11" s="1"/>
      <c r="AF11" s="1"/>
      <c r="AG11" s="1">
        <f t="shared" si="4"/>
        <v>0</v>
      </c>
      <c r="AH11" s="1"/>
      <c r="AI11" s="1"/>
      <c r="AJ11" s="1"/>
      <c r="AK11" s="1"/>
      <c r="AL11" s="1"/>
      <c r="AM11" s="1"/>
      <c r="AN11" s="1"/>
      <c r="AO11" s="1">
        <f t="shared" si="5"/>
        <v>0</v>
      </c>
      <c r="AP11" s="1"/>
      <c r="AQ11" s="1"/>
      <c r="AR11" s="1"/>
      <c r="AS11" s="1"/>
      <c r="AT11" s="1"/>
      <c r="AU11" s="1" t="s">
        <v>65</v>
      </c>
      <c r="AV11" s="1">
        <v>0.1</v>
      </c>
      <c r="AW11" s="1">
        <f t="shared" si="0"/>
        <v>0.1</v>
      </c>
      <c r="AX11" s="1">
        <f t="shared" si="6"/>
        <v>75.400965116279053</v>
      </c>
      <c r="AY11" s="1">
        <f t="shared" si="7"/>
        <v>0.1</v>
      </c>
      <c r="AZ11" s="1">
        <f t="shared" si="8"/>
        <v>75.500965116279048</v>
      </c>
      <c r="BA11" s="1">
        <f t="shared" si="9"/>
        <v>38</v>
      </c>
      <c r="BB11" s="1">
        <f t="shared" si="10"/>
        <v>37</v>
      </c>
      <c r="BC11" s="16"/>
      <c r="BD11" s="16"/>
      <c r="BE11" s="16"/>
      <c r="BF11" s="16"/>
      <c r="BG11" s="16"/>
      <c r="BH11" s="16"/>
      <c r="BI11" s="16"/>
      <c r="BJ11" s="16"/>
      <c r="BK11" s="16"/>
      <c r="BL11" s="16"/>
    </row>
    <row r="12" spans="1:64" ht="13" x14ac:dyDescent="0.25">
      <c r="A12" s="7" t="s">
        <v>911</v>
      </c>
      <c r="B12" s="7" t="s">
        <v>930</v>
      </c>
      <c r="C12" s="7" t="s">
        <v>931</v>
      </c>
      <c r="D12" s="2">
        <v>60.269767441860502</v>
      </c>
      <c r="E12" s="8" t="s">
        <v>63</v>
      </c>
      <c r="F12" s="8">
        <v>12</v>
      </c>
      <c r="G12" s="8" t="s">
        <v>64</v>
      </c>
      <c r="H12" s="8">
        <v>7</v>
      </c>
      <c r="I12" s="8">
        <v>0</v>
      </c>
      <c r="J12" s="8"/>
      <c r="K12" s="1"/>
      <c r="L12" s="8"/>
      <c r="M12" s="8"/>
      <c r="N12" s="1">
        <f t="shared" si="1"/>
        <v>23.780930232558148</v>
      </c>
      <c r="O12" s="8">
        <v>2.8330000000000002</v>
      </c>
      <c r="P12" s="1">
        <f t="shared" si="2"/>
        <v>78.33</v>
      </c>
      <c r="Q12" s="1"/>
      <c r="R12" s="1"/>
      <c r="S12" s="1">
        <f t="shared" si="11"/>
        <v>46.997999999999998</v>
      </c>
      <c r="T12" s="1">
        <v>90</v>
      </c>
      <c r="U12" s="1">
        <v>9</v>
      </c>
      <c r="V12" s="1"/>
      <c r="W12" s="1"/>
      <c r="X12" s="1"/>
      <c r="Y12" s="1"/>
      <c r="Z12" s="8"/>
      <c r="AA12" s="8"/>
      <c r="AB12" s="8">
        <f t="shared" si="3"/>
        <v>0</v>
      </c>
      <c r="AC12" s="1"/>
      <c r="AD12" s="1"/>
      <c r="AE12" s="1"/>
      <c r="AF12" s="1"/>
      <c r="AG12" s="1">
        <f t="shared" si="4"/>
        <v>0</v>
      </c>
      <c r="AH12" s="1"/>
      <c r="AI12" s="1"/>
      <c r="AJ12" s="1"/>
      <c r="AK12" s="1"/>
      <c r="AL12" s="1"/>
      <c r="AM12" s="1"/>
      <c r="AN12" s="1"/>
      <c r="AO12" s="1">
        <f t="shared" si="5"/>
        <v>0</v>
      </c>
      <c r="AP12" s="1"/>
      <c r="AQ12" s="1"/>
      <c r="AR12" s="1"/>
      <c r="AS12" s="1"/>
      <c r="AT12" s="1"/>
      <c r="AU12" s="1" t="s">
        <v>65</v>
      </c>
      <c r="AV12" s="1">
        <v>0.1</v>
      </c>
      <c r="AW12" s="1">
        <f t="shared" si="0"/>
        <v>0.1</v>
      </c>
      <c r="AX12" s="1">
        <f t="shared" si="6"/>
        <v>79.778930232558139</v>
      </c>
      <c r="AY12" s="1">
        <f t="shared" si="7"/>
        <v>0.1</v>
      </c>
      <c r="AZ12" s="1">
        <f t="shared" si="8"/>
        <v>79.878930232558133</v>
      </c>
      <c r="BA12" s="1">
        <f t="shared" si="9"/>
        <v>29</v>
      </c>
      <c r="BB12" s="1">
        <f t="shared" si="10"/>
        <v>30</v>
      </c>
      <c r="BC12" s="16"/>
      <c r="BD12" s="16"/>
      <c r="BE12" s="16"/>
      <c r="BF12" s="16"/>
      <c r="BG12" s="16"/>
      <c r="BH12" s="16"/>
      <c r="BI12" s="16"/>
      <c r="BJ12" s="16"/>
      <c r="BK12" s="16"/>
      <c r="BL12" s="16"/>
    </row>
    <row r="13" spans="1:64" ht="13" x14ac:dyDescent="0.25">
      <c r="A13" s="7" t="s">
        <v>911</v>
      </c>
      <c r="B13" s="7" t="s">
        <v>932</v>
      </c>
      <c r="C13" s="7" t="s">
        <v>933</v>
      </c>
      <c r="D13" s="2">
        <v>61.5162790697674</v>
      </c>
      <c r="E13" s="8" t="s">
        <v>63</v>
      </c>
      <c r="F13" s="8">
        <v>12</v>
      </c>
      <c r="G13" s="8" t="s">
        <v>64</v>
      </c>
      <c r="H13" s="8">
        <v>7</v>
      </c>
      <c r="I13" s="8">
        <v>0</v>
      </c>
      <c r="J13" s="8"/>
      <c r="K13" s="1"/>
      <c r="L13" s="8"/>
      <c r="M13" s="8"/>
      <c r="N13" s="1">
        <f t="shared" si="1"/>
        <v>24.154883720930219</v>
      </c>
      <c r="O13" s="8">
        <v>1.2729999999999999</v>
      </c>
      <c r="P13" s="1">
        <f t="shared" si="2"/>
        <v>62.73</v>
      </c>
      <c r="Q13" s="1"/>
      <c r="R13" s="1"/>
      <c r="S13" s="1">
        <f t="shared" si="11"/>
        <v>37.637999999999998</v>
      </c>
      <c r="T13" s="1">
        <v>72</v>
      </c>
      <c r="U13" s="1">
        <v>7.2</v>
      </c>
      <c r="V13" s="1"/>
      <c r="W13" s="1"/>
      <c r="X13" s="1"/>
      <c r="Y13" s="1"/>
      <c r="Z13" s="8"/>
      <c r="AA13" s="8"/>
      <c r="AB13" s="8">
        <f t="shared" si="3"/>
        <v>0</v>
      </c>
      <c r="AC13" s="1"/>
      <c r="AD13" s="1"/>
      <c r="AE13" s="1"/>
      <c r="AF13" s="1"/>
      <c r="AG13" s="1">
        <f t="shared" si="4"/>
        <v>0</v>
      </c>
      <c r="AH13" s="1"/>
      <c r="AI13" s="1"/>
      <c r="AJ13" s="1"/>
      <c r="AK13" s="1"/>
      <c r="AL13" s="1"/>
      <c r="AM13" s="1"/>
      <c r="AN13" s="1"/>
      <c r="AO13" s="1">
        <f t="shared" si="5"/>
        <v>0</v>
      </c>
      <c r="AP13" s="1"/>
      <c r="AQ13" s="1"/>
      <c r="AR13" s="1"/>
      <c r="AS13" s="1"/>
      <c r="AT13" s="1"/>
      <c r="AU13" s="1" t="s">
        <v>65</v>
      </c>
      <c r="AV13" s="1">
        <v>0.1</v>
      </c>
      <c r="AW13" s="1">
        <f t="shared" si="0"/>
        <v>0.1</v>
      </c>
      <c r="AX13" s="1">
        <f t="shared" si="6"/>
        <v>68.992883720930223</v>
      </c>
      <c r="AY13" s="1">
        <f t="shared" si="7"/>
        <v>0.1</v>
      </c>
      <c r="AZ13" s="1">
        <f t="shared" si="8"/>
        <v>69.092883720930217</v>
      </c>
      <c r="BA13" s="1">
        <f t="shared" si="9"/>
        <v>44</v>
      </c>
      <c r="BB13" s="1">
        <f t="shared" si="10"/>
        <v>43</v>
      </c>
      <c r="BC13" s="16"/>
      <c r="BD13" s="16"/>
      <c r="BE13" s="16"/>
      <c r="BF13" s="16"/>
      <c r="BG13" s="16"/>
      <c r="BH13" s="16"/>
      <c r="BI13" s="16"/>
      <c r="BJ13" s="16"/>
      <c r="BK13" s="16"/>
      <c r="BL13" s="16"/>
    </row>
    <row r="14" spans="1:64" ht="13" x14ac:dyDescent="0.25">
      <c r="A14" s="7" t="s">
        <v>911</v>
      </c>
      <c r="B14" s="7" t="s">
        <v>934</v>
      </c>
      <c r="C14" s="7" t="s">
        <v>935</v>
      </c>
      <c r="D14" s="2">
        <v>60.892267441860497</v>
      </c>
      <c r="E14" s="8" t="s">
        <v>63</v>
      </c>
      <c r="F14" s="8">
        <v>12</v>
      </c>
      <c r="G14" s="8" t="s">
        <v>76</v>
      </c>
      <c r="H14" s="8">
        <v>8</v>
      </c>
      <c r="I14" s="8">
        <v>0</v>
      </c>
      <c r="J14" s="8"/>
      <c r="K14" s="1"/>
      <c r="L14" s="8"/>
      <c r="M14" s="8"/>
      <c r="N14" s="1">
        <f t="shared" si="1"/>
        <v>24.267680232558149</v>
      </c>
      <c r="O14" s="8">
        <v>1.474</v>
      </c>
      <c r="P14" s="1">
        <f t="shared" si="2"/>
        <v>64.739999999999995</v>
      </c>
      <c r="Q14" s="1"/>
      <c r="R14" s="1"/>
      <c r="S14" s="1">
        <f t="shared" si="11"/>
        <v>38.843999999999994</v>
      </c>
      <c r="T14" s="1">
        <v>83</v>
      </c>
      <c r="U14" s="1">
        <v>8.3000000000000007</v>
      </c>
      <c r="V14" s="1"/>
      <c r="W14" s="1"/>
      <c r="X14" s="1"/>
      <c r="Y14" s="1"/>
      <c r="Z14" s="8"/>
      <c r="AA14" s="8"/>
      <c r="AB14" s="8">
        <f t="shared" si="3"/>
        <v>0</v>
      </c>
      <c r="AC14" s="1"/>
      <c r="AD14" s="1"/>
      <c r="AE14" s="1"/>
      <c r="AF14" s="1"/>
      <c r="AG14" s="1">
        <f t="shared" si="4"/>
        <v>0</v>
      </c>
      <c r="AH14" s="1"/>
      <c r="AI14" s="1"/>
      <c r="AJ14" s="1"/>
      <c r="AK14" s="1"/>
      <c r="AL14" s="1"/>
      <c r="AM14" s="1"/>
      <c r="AN14" s="1"/>
      <c r="AO14" s="1">
        <f t="shared" si="5"/>
        <v>0</v>
      </c>
      <c r="AP14" s="1"/>
      <c r="AQ14" s="1"/>
      <c r="AR14" s="1"/>
      <c r="AS14" s="1"/>
      <c r="AT14" s="1"/>
      <c r="AU14" s="1" t="s">
        <v>65</v>
      </c>
      <c r="AV14" s="1">
        <v>0.1</v>
      </c>
      <c r="AW14" s="1">
        <f t="shared" si="0"/>
        <v>0.1</v>
      </c>
      <c r="AX14" s="1">
        <f t="shared" si="6"/>
        <v>71.41168023255814</v>
      </c>
      <c r="AY14" s="1">
        <f t="shared" si="7"/>
        <v>0.1</v>
      </c>
      <c r="AZ14" s="1">
        <f t="shared" si="8"/>
        <v>71.511680232558135</v>
      </c>
      <c r="BA14" s="1">
        <f t="shared" si="9"/>
        <v>42</v>
      </c>
      <c r="BB14" s="1">
        <f t="shared" si="10"/>
        <v>40</v>
      </c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13" x14ac:dyDescent="0.25">
      <c r="A15" s="7" t="s">
        <v>911</v>
      </c>
      <c r="B15" s="7" t="s">
        <v>936</v>
      </c>
      <c r="C15" s="7" t="s">
        <v>937</v>
      </c>
      <c r="D15" s="2">
        <v>61.432558139534898</v>
      </c>
      <c r="E15" s="8" t="s">
        <v>63</v>
      </c>
      <c r="F15" s="8">
        <v>12</v>
      </c>
      <c r="G15" s="8" t="s">
        <v>76</v>
      </c>
      <c r="H15" s="8">
        <v>8</v>
      </c>
      <c r="I15" s="8">
        <v>0</v>
      </c>
      <c r="J15" s="8"/>
      <c r="K15" s="1"/>
      <c r="L15" s="8"/>
      <c r="M15" s="8"/>
      <c r="N15" s="1">
        <f t="shared" si="1"/>
        <v>24.42976744186047</v>
      </c>
      <c r="O15" s="8">
        <v>2.9889999999999999</v>
      </c>
      <c r="P15" s="1">
        <f t="shared" si="2"/>
        <v>79.89</v>
      </c>
      <c r="Q15" s="1"/>
      <c r="R15" s="1"/>
      <c r="S15" s="1">
        <f t="shared" si="11"/>
        <v>47.933999999999997</v>
      </c>
      <c r="T15" s="1">
        <v>83.5</v>
      </c>
      <c r="U15" s="1">
        <v>8.35</v>
      </c>
      <c r="V15" s="1"/>
      <c r="W15" s="1"/>
      <c r="X15" s="1"/>
      <c r="Y15" s="1"/>
      <c r="Z15" s="8"/>
      <c r="AA15" s="8"/>
      <c r="AB15" s="8">
        <f t="shared" si="3"/>
        <v>0</v>
      </c>
      <c r="AC15" s="1"/>
      <c r="AD15" s="1"/>
      <c r="AE15" s="1"/>
      <c r="AF15" s="1"/>
      <c r="AG15" s="1">
        <f t="shared" si="4"/>
        <v>0</v>
      </c>
      <c r="AH15" s="1"/>
      <c r="AI15" s="1"/>
      <c r="AJ15" s="1"/>
      <c r="AK15" s="1"/>
      <c r="AL15" s="1"/>
      <c r="AM15" s="1"/>
      <c r="AN15" s="1"/>
      <c r="AO15" s="1">
        <f t="shared" si="5"/>
        <v>0</v>
      </c>
      <c r="AP15" s="1"/>
      <c r="AQ15" s="1"/>
      <c r="AR15" s="1"/>
      <c r="AS15" s="1"/>
      <c r="AT15" s="1"/>
      <c r="AU15" s="1" t="s">
        <v>65</v>
      </c>
      <c r="AV15" s="1">
        <v>0.1</v>
      </c>
      <c r="AW15" s="1">
        <f t="shared" si="0"/>
        <v>0.1</v>
      </c>
      <c r="AX15" s="1">
        <f t="shared" si="6"/>
        <v>80.713767441860455</v>
      </c>
      <c r="AY15" s="1">
        <f t="shared" si="7"/>
        <v>0.1</v>
      </c>
      <c r="AZ15" s="1">
        <f t="shared" si="8"/>
        <v>80.813767441860449</v>
      </c>
      <c r="BA15" s="1">
        <f t="shared" si="9"/>
        <v>25</v>
      </c>
      <c r="BB15" s="1">
        <f t="shared" si="10"/>
        <v>29</v>
      </c>
      <c r="BC15" s="16"/>
      <c r="BD15" s="16"/>
      <c r="BE15" s="16"/>
      <c r="BF15" s="16"/>
      <c r="BG15" s="16"/>
      <c r="BH15" s="16"/>
      <c r="BI15" s="16"/>
      <c r="BJ15" s="16"/>
      <c r="BK15" s="16"/>
      <c r="BL15" s="16"/>
    </row>
    <row r="16" spans="1:64" ht="13" x14ac:dyDescent="0.25">
      <c r="A16" s="7" t="s">
        <v>911</v>
      </c>
      <c r="B16" s="7" t="s">
        <v>938</v>
      </c>
      <c r="C16" s="7" t="s">
        <v>939</v>
      </c>
      <c r="D16" s="2">
        <v>60.916279069767398</v>
      </c>
      <c r="E16" s="8" t="s">
        <v>63</v>
      </c>
      <c r="F16" s="8">
        <v>12</v>
      </c>
      <c r="G16" s="8" t="s">
        <v>76</v>
      </c>
      <c r="H16" s="8">
        <v>8</v>
      </c>
      <c r="I16" s="8">
        <v>0</v>
      </c>
      <c r="J16" s="8"/>
      <c r="K16" s="1"/>
      <c r="L16" s="8"/>
      <c r="M16" s="8"/>
      <c r="N16" s="1">
        <f t="shared" si="1"/>
        <v>24.27488372093022</v>
      </c>
      <c r="O16" s="8">
        <v>2.83</v>
      </c>
      <c r="P16" s="1">
        <f t="shared" si="2"/>
        <v>78.3</v>
      </c>
      <c r="Q16" s="1"/>
      <c r="R16" s="1"/>
      <c r="S16" s="1">
        <f t="shared" si="11"/>
        <v>46.98</v>
      </c>
      <c r="T16" s="1">
        <v>71</v>
      </c>
      <c r="U16" s="1">
        <v>7.1</v>
      </c>
      <c r="V16" s="1"/>
      <c r="W16" s="1"/>
      <c r="X16" s="1"/>
      <c r="Y16" s="1"/>
      <c r="Z16" s="8"/>
      <c r="AA16" s="8"/>
      <c r="AB16" s="8">
        <f t="shared" si="3"/>
        <v>0</v>
      </c>
      <c r="AC16" s="1"/>
      <c r="AD16" s="1"/>
      <c r="AE16" s="1"/>
      <c r="AF16" s="1"/>
      <c r="AG16" s="1">
        <f t="shared" si="4"/>
        <v>0</v>
      </c>
      <c r="AH16" s="1"/>
      <c r="AI16" s="1"/>
      <c r="AJ16" s="1"/>
      <c r="AK16" s="1"/>
      <c r="AL16" s="1"/>
      <c r="AM16" s="1"/>
      <c r="AN16" s="1"/>
      <c r="AO16" s="1">
        <f t="shared" si="5"/>
        <v>0</v>
      </c>
      <c r="AP16" s="1"/>
      <c r="AQ16" s="1"/>
      <c r="AR16" s="1"/>
      <c r="AS16" s="1"/>
      <c r="AT16" s="1"/>
      <c r="AU16" s="1" t="s">
        <v>65</v>
      </c>
      <c r="AV16" s="1">
        <v>0.1</v>
      </c>
      <c r="AW16" s="1">
        <f t="shared" si="0"/>
        <v>0.1</v>
      </c>
      <c r="AX16" s="1">
        <f t="shared" si="6"/>
        <v>78.354883720930218</v>
      </c>
      <c r="AY16" s="1">
        <f t="shared" si="7"/>
        <v>0.1</v>
      </c>
      <c r="AZ16" s="1">
        <f t="shared" si="8"/>
        <v>78.454883720930212</v>
      </c>
      <c r="BA16" s="1">
        <f t="shared" si="9"/>
        <v>30</v>
      </c>
      <c r="BB16" s="1">
        <f t="shared" si="10"/>
        <v>34</v>
      </c>
      <c r="BC16" s="16"/>
      <c r="BD16" s="16"/>
      <c r="BE16" s="16"/>
      <c r="BF16" s="16"/>
      <c r="BG16" s="16"/>
      <c r="BH16" s="16"/>
      <c r="BI16" s="16"/>
      <c r="BJ16" s="16"/>
      <c r="BK16" s="16"/>
      <c r="BL16" s="16"/>
    </row>
    <row r="17" spans="1:64" ht="13" x14ac:dyDescent="0.25">
      <c r="A17" s="7" t="s">
        <v>911</v>
      </c>
      <c r="B17" s="7" t="s">
        <v>940</v>
      </c>
      <c r="C17" s="7" t="s">
        <v>941</v>
      </c>
      <c r="D17" s="2">
        <v>61.544186046511598</v>
      </c>
      <c r="E17" s="8" t="s">
        <v>63</v>
      </c>
      <c r="F17" s="8">
        <v>12</v>
      </c>
      <c r="G17" s="8" t="s">
        <v>76</v>
      </c>
      <c r="H17" s="8">
        <v>8</v>
      </c>
      <c r="I17" s="8">
        <v>0</v>
      </c>
      <c r="J17" s="8"/>
      <c r="K17" s="1"/>
      <c r="L17" s="8"/>
      <c r="M17" s="8"/>
      <c r="N17" s="1">
        <f t="shared" si="1"/>
        <v>24.463255813953477</v>
      </c>
      <c r="O17" s="8">
        <v>3.0990000000000002</v>
      </c>
      <c r="P17" s="1">
        <f t="shared" si="2"/>
        <v>80.990000000000009</v>
      </c>
      <c r="Q17" s="1"/>
      <c r="R17" s="1"/>
      <c r="S17" s="1">
        <f t="shared" si="11"/>
        <v>48.594000000000001</v>
      </c>
      <c r="T17" s="1">
        <v>77</v>
      </c>
      <c r="U17" s="1">
        <v>7.7</v>
      </c>
      <c r="V17" s="1"/>
      <c r="W17" s="1"/>
      <c r="X17" s="1"/>
      <c r="Y17" s="1"/>
      <c r="Z17" s="8"/>
      <c r="AA17" s="8"/>
      <c r="AB17" s="8">
        <f t="shared" si="3"/>
        <v>0</v>
      </c>
      <c r="AC17" s="1"/>
      <c r="AD17" s="1"/>
      <c r="AE17" s="1"/>
      <c r="AF17" s="1"/>
      <c r="AG17" s="1">
        <f t="shared" si="4"/>
        <v>0</v>
      </c>
      <c r="AH17" s="1"/>
      <c r="AI17" s="1"/>
      <c r="AJ17" s="1"/>
      <c r="AK17" s="1"/>
      <c r="AL17" s="1"/>
      <c r="AM17" s="1"/>
      <c r="AN17" s="1"/>
      <c r="AO17" s="1">
        <f t="shared" si="5"/>
        <v>0</v>
      </c>
      <c r="AP17" s="1"/>
      <c r="AQ17" s="1"/>
      <c r="AR17" s="1"/>
      <c r="AS17" s="1"/>
      <c r="AT17" s="1"/>
      <c r="AU17" s="1" t="s">
        <v>65</v>
      </c>
      <c r="AV17" s="1">
        <v>0.1</v>
      </c>
      <c r="AW17" s="1">
        <f t="shared" si="0"/>
        <v>0.1</v>
      </c>
      <c r="AX17" s="1">
        <f t="shared" si="6"/>
        <v>80.757255813953478</v>
      </c>
      <c r="AY17" s="1">
        <f t="shared" si="7"/>
        <v>0.1</v>
      </c>
      <c r="AZ17" s="1">
        <f t="shared" si="8"/>
        <v>80.857255813953472</v>
      </c>
      <c r="BA17" s="1">
        <f t="shared" si="9"/>
        <v>22</v>
      </c>
      <c r="BB17" s="1">
        <f t="shared" si="10"/>
        <v>28</v>
      </c>
      <c r="BC17" s="16"/>
      <c r="BD17" s="16"/>
      <c r="BE17" s="16"/>
      <c r="BF17" s="16"/>
      <c r="BG17" s="16"/>
      <c r="BH17" s="16"/>
      <c r="BI17" s="16"/>
      <c r="BJ17" s="16"/>
      <c r="BK17" s="16"/>
      <c r="BL17" s="16"/>
    </row>
    <row r="18" spans="1:64" ht="13" x14ac:dyDescent="0.25">
      <c r="A18" s="7" t="s">
        <v>911</v>
      </c>
      <c r="B18" s="7" t="s">
        <v>942</v>
      </c>
      <c r="C18" s="7" t="s">
        <v>943</v>
      </c>
      <c r="D18" s="2">
        <v>60.279069767441896</v>
      </c>
      <c r="E18" s="8" t="s">
        <v>63</v>
      </c>
      <c r="F18" s="8">
        <v>12</v>
      </c>
      <c r="G18" s="8" t="s">
        <v>76</v>
      </c>
      <c r="H18" s="8">
        <v>8</v>
      </c>
      <c r="I18" s="8">
        <v>3.3</v>
      </c>
      <c r="J18" s="8"/>
      <c r="K18" s="1"/>
      <c r="L18" s="8"/>
      <c r="M18" s="8"/>
      <c r="N18" s="1">
        <f t="shared" si="1"/>
        <v>25.073720930232568</v>
      </c>
      <c r="O18" s="8">
        <v>3.26</v>
      </c>
      <c r="P18" s="1">
        <f t="shared" si="2"/>
        <v>82.6</v>
      </c>
      <c r="Q18" s="1" t="s">
        <v>127</v>
      </c>
      <c r="R18" s="1">
        <v>0.3</v>
      </c>
      <c r="S18" s="1">
        <f t="shared" si="11"/>
        <v>49.739999999999995</v>
      </c>
      <c r="T18" s="1">
        <v>75</v>
      </c>
      <c r="U18" s="1">
        <v>7.5</v>
      </c>
      <c r="V18" s="1" t="s">
        <v>944</v>
      </c>
      <c r="W18" s="1">
        <v>1.8</v>
      </c>
      <c r="X18" s="1"/>
      <c r="Y18" s="1"/>
      <c r="Z18" s="8"/>
      <c r="AA18" s="8"/>
      <c r="AB18" s="8">
        <f t="shared" si="3"/>
        <v>1.8</v>
      </c>
      <c r="AC18" s="1"/>
      <c r="AD18" s="1"/>
      <c r="AE18" s="1"/>
      <c r="AF18" s="1"/>
      <c r="AG18" s="1">
        <f t="shared" si="4"/>
        <v>0</v>
      </c>
      <c r="AH18" s="1" t="s">
        <v>945</v>
      </c>
      <c r="AI18" s="1" t="s">
        <v>945</v>
      </c>
      <c r="AJ18" s="1">
        <v>1.5</v>
      </c>
      <c r="AK18" s="1"/>
      <c r="AL18" s="1"/>
      <c r="AM18" s="1"/>
      <c r="AN18" s="1"/>
      <c r="AO18" s="1">
        <f t="shared" si="5"/>
        <v>1.5</v>
      </c>
      <c r="AP18" s="1"/>
      <c r="AQ18" s="1"/>
      <c r="AR18" s="1"/>
      <c r="AS18" s="1"/>
      <c r="AT18" s="1"/>
      <c r="AU18" s="1" t="s">
        <v>65</v>
      </c>
      <c r="AV18" s="1">
        <v>0.1</v>
      </c>
      <c r="AW18" s="1">
        <f t="shared" si="0"/>
        <v>0.1</v>
      </c>
      <c r="AX18" s="1">
        <f t="shared" si="6"/>
        <v>82.313720930232563</v>
      </c>
      <c r="AY18" s="1">
        <f t="shared" si="7"/>
        <v>3.4</v>
      </c>
      <c r="AZ18" s="1">
        <f t="shared" si="8"/>
        <v>85.713720930232569</v>
      </c>
      <c r="BA18" s="1">
        <f t="shared" si="9"/>
        <v>16</v>
      </c>
      <c r="BB18" s="1">
        <f t="shared" si="10"/>
        <v>18</v>
      </c>
      <c r="BC18" s="16"/>
      <c r="BD18" s="16"/>
      <c r="BE18" s="16"/>
      <c r="BF18" s="16"/>
      <c r="BG18" s="16"/>
      <c r="BH18" s="16"/>
      <c r="BI18" s="16"/>
      <c r="BJ18" s="16"/>
      <c r="BK18" s="16"/>
      <c r="BL18" s="16"/>
    </row>
    <row r="19" spans="1:64" ht="13" x14ac:dyDescent="0.25">
      <c r="A19" s="7" t="s">
        <v>911</v>
      </c>
      <c r="B19" s="7" t="s">
        <v>946</v>
      </c>
      <c r="C19" s="7" t="s">
        <v>947</v>
      </c>
      <c r="D19" s="2">
        <v>61.6</v>
      </c>
      <c r="E19" s="8" t="s">
        <v>63</v>
      </c>
      <c r="F19" s="8">
        <v>12</v>
      </c>
      <c r="G19" s="8" t="s">
        <v>76</v>
      </c>
      <c r="H19" s="8">
        <v>8</v>
      </c>
      <c r="I19" s="8">
        <v>7.5</v>
      </c>
      <c r="J19" s="8"/>
      <c r="K19" s="1"/>
      <c r="L19" s="8"/>
      <c r="M19" s="8"/>
      <c r="N19" s="1">
        <f t="shared" si="1"/>
        <v>26.729999999999997</v>
      </c>
      <c r="O19" s="8">
        <v>4.07</v>
      </c>
      <c r="P19" s="1">
        <f t="shared" si="2"/>
        <v>90.7</v>
      </c>
      <c r="Q19" s="1" t="s">
        <v>127</v>
      </c>
      <c r="R19" s="1">
        <v>0.3</v>
      </c>
      <c r="S19" s="1">
        <f t="shared" si="11"/>
        <v>54.6</v>
      </c>
      <c r="T19" s="1">
        <v>91</v>
      </c>
      <c r="U19" s="1">
        <v>9.1</v>
      </c>
      <c r="V19" s="1" t="s">
        <v>948</v>
      </c>
      <c r="W19" s="1">
        <v>7</v>
      </c>
      <c r="X19" s="1"/>
      <c r="Y19" s="1"/>
      <c r="Z19" s="8"/>
      <c r="AA19" s="8"/>
      <c r="AB19" s="8">
        <f t="shared" si="3"/>
        <v>7</v>
      </c>
      <c r="AC19" s="1"/>
      <c r="AD19" s="1"/>
      <c r="AE19" s="1"/>
      <c r="AF19" s="1"/>
      <c r="AG19" s="1">
        <f t="shared" si="4"/>
        <v>0</v>
      </c>
      <c r="AH19" s="1" t="s">
        <v>949</v>
      </c>
      <c r="AI19" s="1" t="s">
        <v>950</v>
      </c>
      <c r="AJ19" s="1">
        <v>1.7</v>
      </c>
      <c r="AK19" s="1"/>
      <c r="AL19" s="1"/>
      <c r="AM19" s="1"/>
      <c r="AN19" s="1"/>
      <c r="AO19" s="1">
        <f t="shared" si="5"/>
        <v>1.7</v>
      </c>
      <c r="AP19" s="1"/>
      <c r="AQ19" s="1"/>
      <c r="AR19" s="1"/>
      <c r="AS19" s="43" t="s">
        <v>1359</v>
      </c>
      <c r="AT19" s="1">
        <v>0.2</v>
      </c>
      <c r="AU19" s="1" t="s">
        <v>951</v>
      </c>
      <c r="AV19" s="1">
        <v>0.3</v>
      </c>
      <c r="AW19" s="1">
        <f t="shared" si="0"/>
        <v>0.5</v>
      </c>
      <c r="AX19" s="1">
        <f t="shared" si="6"/>
        <v>90.429999999999993</v>
      </c>
      <c r="AY19" s="1">
        <f t="shared" si="7"/>
        <v>9.1999999999999993</v>
      </c>
      <c r="AZ19" s="1">
        <f t="shared" si="8"/>
        <v>99.63</v>
      </c>
      <c r="BA19" s="1">
        <f t="shared" si="9"/>
        <v>4</v>
      </c>
      <c r="BB19" s="1">
        <f t="shared" si="10"/>
        <v>2</v>
      </c>
      <c r="BC19" s="16"/>
      <c r="BD19" s="16"/>
      <c r="BE19" s="16"/>
      <c r="BF19" s="16"/>
      <c r="BG19" s="16"/>
      <c r="BH19" s="16"/>
      <c r="BI19" s="16"/>
      <c r="BJ19" s="16"/>
      <c r="BK19" s="16"/>
      <c r="BL19" s="16"/>
    </row>
    <row r="20" spans="1:64" ht="13" x14ac:dyDescent="0.25">
      <c r="A20" s="7" t="s">
        <v>911</v>
      </c>
      <c r="B20" s="7" t="s">
        <v>952</v>
      </c>
      <c r="C20" s="7" t="s">
        <v>953</v>
      </c>
      <c r="D20" s="2">
        <v>60.562790697674401</v>
      </c>
      <c r="E20" s="8" t="s">
        <v>63</v>
      </c>
      <c r="F20" s="8">
        <v>12</v>
      </c>
      <c r="G20" s="8" t="s">
        <v>76</v>
      </c>
      <c r="H20" s="8">
        <v>8</v>
      </c>
      <c r="I20" s="8">
        <v>7.5</v>
      </c>
      <c r="J20" s="8"/>
      <c r="K20" s="1"/>
      <c r="L20" s="8"/>
      <c r="M20" s="8"/>
      <c r="N20" s="1">
        <f t="shared" si="1"/>
        <v>26.418837209302321</v>
      </c>
      <c r="O20" s="8">
        <v>3.1520000000000001</v>
      </c>
      <c r="P20" s="1">
        <f t="shared" si="2"/>
        <v>81.52000000000001</v>
      </c>
      <c r="Q20" s="1" t="s">
        <v>127</v>
      </c>
      <c r="R20" s="1">
        <v>0.3</v>
      </c>
      <c r="S20" s="1">
        <f t="shared" si="11"/>
        <v>49.092000000000006</v>
      </c>
      <c r="T20" s="1">
        <v>92.5</v>
      </c>
      <c r="U20" s="1">
        <v>9.25</v>
      </c>
      <c r="V20" s="1" t="s">
        <v>954</v>
      </c>
      <c r="W20" s="1">
        <v>6</v>
      </c>
      <c r="X20" s="1"/>
      <c r="Y20" s="1"/>
      <c r="Z20" s="8"/>
      <c r="AA20" s="8"/>
      <c r="AB20" s="8">
        <f t="shared" si="3"/>
        <v>6</v>
      </c>
      <c r="AC20" s="46"/>
      <c r="AD20" s="46"/>
      <c r="AE20" s="8" t="s">
        <v>1361</v>
      </c>
      <c r="AF20" s="1">
        <v>0.55000000000000004</v>
      </c>
      <c r="AG20" s="1">
        <f t="shared" si="4"/>
        <v>0.55000000000000004</v>
      </c>
      <c r="AH20" s="1" t="s">
        <v>145</v>
      </c>
      <c r="AI20" s="1" t="s">
        <v>145</v>
      </c>
      <c r="AJ20" s="1">
        <v>1.5</v>
      </c>
      <c r="AK20" s="16" t="s">
        <v>192</v>
      </c>
      <c r="AL20" s="1">
        <v>0.25</v>
      </c>
      <c r="AM20" s="1"/>
      <c r="AN20" s="1"/>
      <c r="AO20" s="1">
        <f t="shared" si="5"/>
        <v>1.75</v>
      </c>
      <c r="AP20" s="1"/>
      <c r="AQ20" s="1"/>
      <c r="AR20" s="1"/>
      <c r="AS20" s="1"/>
      <c r="AT20" s="1"/>
      <c r="AU20" s="1" t="s">
        <v>951</v>
      </c>
      <c r="AV20" s="1">
        <v>0.3</v>
      </c>
      <c r="AW20" s="1">
        <f t="shared" si="0"/>
        <v>0.3</v>
      </c>
      <c r="AX20" s="1">
        <f t="shared" si="6"/>
        <v>84.760837209302323</v>
      </c>
      <c r="AY20" s="1">
        <f t="shared" si="7"/>
        <v>8.6000000000000014</v>
      </c>
      <c r="AZ20" s="1">
        <f t="shared" si="8"/>
        <v>93.360837209302332</v>
      </c>
      <c r="BA20" s="1">
        <f t="shared" si="9"/>
        <v>20</v>
      </c>
      <c r="BB20" s="1">
        <f t="shared" si="10"/>
        <v>6</v>
      </c>
      <c r="BC20" s="16"/>
      <c r="BD20" s="16"/>
      <c r="BE20" s="16"/>
      <c r="BF20" s="16"/>
      <c r="BG20" s="16"/>
      <c r="BH20" s="16"/>
      <c r="BI20" s="16"/>
      <c r="BJ20" s="16"/>
      <c r="BK20" s="16"/>
      <c r="BL20" s="16"/>
    </row>
    <row r="21" spans="1:64" ht="13" x14ac:dyDescent="0.25">
      <c r="A21" s="7" t="s">
        <v>911</v>
      </c>
      <c r="B21" s="7" t="s">
        <v>955</v>
      </c>
      <c r="C21" s="7" t="s">
        <v>956</v>
      </c>
      <c r="D21" s="2">
        <v>61.581395348837198</v>
      </c>
      <c r="E21" s="8" t="s">
        <v>63</v>
      </c>
      <c r="F21" s="8">
        <v>12</v>
      </c>
      <c r="G21" s="8" t="s">
        <v>76</v>
      </c>
      <c r="H21" s="8">
        <v>8</v>
      </c>
      <c r="I21" s="8">
        <v>3.9750000000000001</v>
      </c>
      <c r="J21" s="8"/>
      <c r="K21" s="1"/>
      <c r="L21" s="8" t="s">
        <v>258</v>
      </c>
      <c r="M21" s="8">
        <v>0.5</v>
      </c>
      <c r="N21" s="1">
        <f t="shared" si="1"/>
        <v>25.816918604651153</v>
      </c>
      <c r="O21" s="8">
        <v>2.8820000000000001</v>
      </c>
      <c r="P21" s="1">
        <f t="shared" si="2"/>
        <v>78.819999999999993</v>
      </c>
      <c r="Q21" s="1"/>
      <c r="R21" s="1"/>
      <c r="S21" s="1">
        <f t="shared" si="11"/>
        <v>47.291999999999994</v>
      </c>
      <c r="T21" s="1">
        <v>89</v>
      </c>
      <c r="U21" s="1">
        <v>8.9</v>
      </c>
      <c r="V21" s="1" t="s">
        <v>1374</v>
      </c>
      <c r="W21" s="1">
        <v>3.4</v>
      </c>
      <c r="X21" s="1"/>
      <c r="Y21" s="1"/>
      <c r="Z21" s="8"/>
      <c r="AA21" s="8"/>
      <c r="AB21" s="8">
        <f t="shared" si="3"/>
        <v>3.4</v>
      </c>
      <c r="AC21" s="1"/>
      <c r="AD21" s="1"/>
      <c r="AE21" s="1"/>
      <c r="AF21" s="1"/>
      <c r="AG21" s="1">
        <f t="shared" si="4"/>
        <v>0</v>
      </c>
      <c r="AH21" s="1" t="s">
        <v>957</v>
      </c>
      <c r="AI21" s="1" t="s">
        <v>958</v>
      </c>
      <c r="AJ21" s="1">
        <v>3.4</v>
      </c>
      <c r="AK21" s="1" t="s">
        <v>959</v>
      </c>
      <c r="AL21" s="1">
        <v>0.4</v>
      </c>
      <c r="AM21" s="1"/>
      <c r="AN21" s="1"/>
      <c r="AO21" s="1">
        <f t="shared" si="5"/>
        <v>3.8</v>
      </c>
      <c r="AP21" s="1"/>
      <c r="AQ21" s="1"/>
      <c r="AR21" s="1"/>
      <c r="AS21" s="1"/>
      <c r="AT21" s="1"/>
      <c r="AU21" s="1" t="s">
        <v>65</v>
      </c>
      <c r="AV21" s="1">
        <v>0.1</v>
      </c>
      <c r="AW21" s="1">
        <f t="shared" ref="AW21:AW49" si="12">AT21+AV21+AQ21</f>
        <v>0.1</v>
      </c>
      <c r="AX21" s="1">
        <f t="shared" si="6"/>
        <v>82.008918604651157</v>
      </c>
      <c r="AY21" s="1">
        <f t="shared" si="7"/>
        <v>7.2999999999999989</v>
      </c>
      <c r="AZ21" s="1">
        <f t="shared" si="8"/>
        <v>89.308918604651154</v>
      </c>
      <c r="BA21" s="1">
        <f t="shared" si="9"/>
        <v>28</v>
      </c>
      <c r="BB21" s="1">
        <f t="shared" si="10"/>
        <v>11</v>
      </c>
      <c r="BC21" s="16"/>
      <c r="BD21" s="16"/>
      <c r="BE21" s="16"/>
      <c r="BF21" s="16"/>
      <c r="BG21" s="16"/>
      <c r="BH21" s="16"/>
      <c r="BI21" s="16"/>
      <c r="BJ21" s="16"/>
      <c r="BK21" s="16"/>
      <c r="BL21" s="16"/>
    </row>
    <row r="22" spans="1:64" ht="13" x14ac:dyDescent="0.25">
      <c r="A22" s="7" t="s">
        <v>911</v>
      </c>
      <c r="B22" s="7" t="s">
        <v>960</v>
      </c>
      <c r="C22" s="7" t="s">
        <v>961</v>
      </c>
      <c r="D22" s="2">
        <v>61.346511627906999</v>
      </c>
      <c r="E22" s="8" t="s">
        <v>63</v>
      </c>
      <c r="F22" s="8">
        <v>12</v>
      </c>
      <c r="G22" s="8" t="s">
        <v>76</v>
      </c>
      <c r="H22" s="8">
        <v>8</v>
      </c>
      <c r="I22" s="8">
        <v>0</v>
      </c>
      <c r="J22" s="8"/>
      <c r="K22" s="1"/>
      <c r="L22" s="8"/>
      <c r="M22" s="8"/>
      <c r="N22" s="1">
        <f t="shared" si="1"/>
        <v>24.4039534883721</v>
      </c>
      <c r="O22" s="8">
        <v>2.3029999999999999</v>
      </c>
      <c r="P22" s="1">
        <f t="shared" si="2"/>
        <v>73.03</v>
      </c>
      <c r="Q22" s="1" t="s">
        <v>127</v>
      </c>
      <c r="R22" s="1">
        <v>0.3</v>
      </c>
      <c r="S22" s="1">
        <f t="shared" si="11"/>
        <v>43.997999999999998</v>
      </c>
      <c r="T22" s="1">
        <v>83.5</v>
      </c>
      <c r="U22" s="1">
        <v>8.35</v>
      </c>
      <c r="V22" s="1"/>
      <c r="W22" s="1"/>
      <c r="X22" s="1"/>
      <c r="Y22" s="1"/>
      <c r="Z22" s="8"/>
      <c r="AA22" s="8"/>
      <c r="AB22" s="8">
        <f t="shared" si="3"/>
        <v>0</v>
      </c>
      <c r="AC22" s="1"/>
      <c r="AD22" s="1"/>
      <c r="AE22" s="1"/>
      <c r="AF22" s="1"/>
      <c r="AG22" s="1">
        <f t="shared" si="4"/>
        <v>0</v>
      </c>
      <c r="AH22" s="1"/>
      <c r="AI22" s="1"/>
      <c r="AJ22" s="1"/>
      <c r="AK22" s="1"/>
      <c r="AL22" s="1"/>
      <c r="AM22" s="1"/>
      <c r="AN22" s="1"/>
      <c r="AO22" s="1">
        <f t="shared" si="5"/>
        <v>0</v>
      </c>
      <c r="AP22" s="1"/>
      <c r="AQ22" s="1"/>
      <c r="AR22" s="1"/>
      <c r="AS22" s="1"/>
      <c r="AT22" s="1"/>
      <c r="AU22" s="1" t="s">
        <v>65</v>
      </c>
      <c r="AV22" s="1">
        <v>0.1</v>
      </c>
      <c r="AW22" s="1">
        <f t="shared" si="12"/>
        <v>0.1</v>
      </c>
      <c r="AX22" s="1">
        <f t="shared" si="6"/>
        <v>76.751953488372095</v>
      </c>
      <c r="AY22" s="1">
        <f t="shared" si="7"/>
        <v>0.1</v>
      </c>
      <c r="AZ22" s="1">
        <f t="shared" si="8"/>
        <v>76.851953488372089</v>
      </c>
      <c r="BA22" s="1">
        <f t="shared" si="9"/>
        <v>36</v>
      </c>
      <c r="BB22" s="1">
        <f t="shared" si="10"/>
        <v>36</v>
      </c>
      <c r="BC22" s="16"/>
      <c r="BD22" s="16"/>
      <c r="BE22" s="16"/>
      <c r="BF22" s="16"/>
      <c r="BG22" s="16"/>
      <c r="BH22" s="16"/>
      <c r="BI22" s="16"/>
      <c r="BJ22" s="16"/>
      <c r="BK22" s="16"/>
      <c r="BL22" s="16"/>
    </row>
    <row r="23" spans="1:64" ht="13" x14ac:dyDescent="0.25">
      <c r="A23" s="7" t="s">
        <v>911</v>
      </c>
      <c r="B23" s="7" t="s">
        <v>962</v>
      </c>
      <c r="C23" s="7" t="s">
        <v>963</v>
      </c>
      <c r="D23" s="2">
        <v>61.467441860465101</v>
      </c>
      <c r="E23" s="8" t="s">
        <v>63</v>
      </c>
      <c r="F23" s="8">
        <v>12</v>
      </c>
      <c r="G23" s="8" t="s">
        <v>76</v>
      </c>
      <c r="H23" s="8">
        <v>8</v>
      </c>
      <c r="I23" s="8">
        <v>0</v>
      </c>
      <c r="J23" s="8"/>
      <c r="K23" s="1"/>
      <c r="L23" s="8"/>
      <c r="M23" s="8"/>
      <c r="N23" s="1">
        <f t="shared" si="1"/>
        <v>24.440232558139531</v>
      </c>
      <c r="O23" s="8">
        <v>2.7309999999999999</v>
      </c>
      <c r="P23" s="1">
        <f t="shared" si="2"/>
        <v>77.31</v>
      </c>
      <c r="Q23" s="1"/>
      <c r="R23" s="1"/>
      <c r="S23" s="1">
        <f t="shared" si="11"/>
        <v>46.386000000000003</v>
      </c>
      <c r="T23" s="1">
        <v>94.5</v>
      </c>
      <c r="U23" s="1">
        <v>9.4499999999999993</v>
      </c>
      <c r="V23" s="1"/>
      <c r="W23" s="1"/>
      <c r="X23" s="1"/>
      <c r="Y23" s="1"/>
      <c r="Z23" s="8"/>
      <c r="AA23" s="8"/>
      <c r="AB23" s="8">
        <f t="shared" si="3"/>
        <v>0</v>
      </c>
      <c r="AC23" s="1"/>
      <c r="AD23" s="1"/>
      <c r="AE23" s="1"/>
      <c r="AF23" s="1"/>
      <c r="AG23" s="1">
        <f t="shared" si="4"/>
        <v>0</v>
      </c>
      <c r="AH23" s="1" t="s">
        <v>95</v>
      </c>
      <c r="AI23" s="1" t="s">
        <v>96</v>
      </c>
      <c r="AJ23" s="1">
        <v>1.25</v>
      </c>
      <c r="AK23" s="1"/>
      <c r="AL23" s="1"/>
      <c r="AM23" s="1"/>
      <c r="AN23" s="1"/>
      <c r="AO23" s="1">
        <f t="shared" si="5"/>
        <v>1.25</v>
      </c>
      <c r="AP23" s="1"/>
      <c r="AQ23" s="1"/>
      <c r="AR23" s="1"/>
      <c r="AS23" s="1"/>
      <c r="AT23" s="1"/>
      <c r="AU23" s="1" t="s">
        <v>65</v>
      </c>
      <c r="AV23" s="1">
        <v>0.1</v>
      </c>
      <c r="AW23" s="1">
        <f t="shared" si="12"/>
        <v>0.1</v>
      </c>
      <c r="AX23" s="1">
        <f t="shared" si="6"/>
        <v>80.27623255813954</v>
      </c>
      <c r="AY23" s="1">
        <f t="shared" si="7"/>
        <v>1.35</v>
      </c>
      <c r="AZ23" s="1">
        <f t="shared" si="8"/>
        <v>81.626232558139534</v>
      </c>
      <c r="BA23" s="1">
        <f t="shared" si="9"/>
        <v>33</v>
      </c>
      <c r="BB23" s="1">
        <f t="shared" si="10"/>
        <v>24</v>
      </c>
      <c r="BC23" s="16"/>
      <c r="BD23" s="16"/>
      <c r="BE23" s="16"/>
      <c r="BF23" s="16"/>
      <c r="BG23" s="16"/>
      <c r="BH23" s="16"/>
      <c r="BI23" s="16"/>
      <c r="BJ23" s="16"/>
      <c r="BK23" s="16"/>
      <c r="BL23" s="16"/>
    </row>
    <row r="24" spans="1:64" ht="13" x14ac:dyDescent="0.25">
      <c r="A24" s="7" t="s">
        <v>911</v>
      </c>
      <c r="B24" s="7" t="s">
        <v>964</v>
      </c>
      <c r="C24" s="7" t="s">
        <v>965</v>
      </c>
      <c r="D24" s="2">
        <v>58.9837209302326</v>
      </c>
      <c r="E24" s="8" t="s">
        <v>63</v>
      </c>
      <c r="F24" s="8">
        <v>12</v>
      </c>
      <c r="G24" s="8" t="s">
        <v>76</v>
      </c>
      <c r="H24" s="8">
        <v>8</v>
      </c>
      <c r="I24" s="8">
        <v>7.5</v>
      </c>
      <c r="J24" s="8"/>
      <c r="K24" s="1"/>
      <c r="L24" s="8"/>
      <c r="M24" s="8"/>
      <c r="N24" s="1">
        <f t="shared" si="1"/>
        <v>25.945116279069783</v>
      </c>
      <c r="O24" s="8">
        <v>3.5489999999999999</v>
      </c>
      <c r="P24" s="1">
        <f t="shared" si="2"/>
        <v>85.490000000000009</v>
      </c>
      <c r="Q24" s="1"/>
      <c r="R24" s="1"/>
      <c r="S24" s="1">
        <f t="shared" si="11"/>
        <v>51.294000000000004</v>
      </c>
      <c r="T24" s="1">
        <v>90</v>
      </c>
      <c r="U24" s="1">
        <v>9</v>
      </c>
      <c r="V24" s="1"/>
      <c r="W24" s="1"/>
      <c r="X24" s="1"/>
      <c r="Y24" s="1"/>
      <c r="Z24" s="8"/>
      <c r="AA24" s="8"/>
      <c r="AB24" s="8">
        <f t="shared" si="3"/>
        <v>0</v>
      </c>
      <c r="AC24" s="1"/>
      <c r="AD24" s="1"/>
      <c r="AE24" s="1"/>
      <c r="AF24" s="1"/>
      <c r="AG24" s="1">
        <f t="shared" si="4"/>
        <v>0</v>
      </c>
      <c r="AH24" s="1"/>
      <c r="AI24" s="1"/>
      <c r="AJ24" s="1"/>
      <c r="AK24" s="1"/>
      <c r="AL24" s="1"/>
      <c r="AM24" s="1"/>
      <c r="AN24" s="1"/>
      <c r="AO24" s="1">
        <f t="shared" si="5"/>
        <v>0</v>
      </c>
      <c r="AP24" s="1"/>
      <c r="AQ24" s="1"/>
      <c r="AR24" s="1"/>
      <c r="AS24" s="1"/>
      <c r="AT24" s="1"/>
      <c r="AU24" s="1" t="s">
        <v>65</v>
      </c>
      <c r="AV24" s="1">
        <v>0.1</v>
      </c>
      <c r="AW24" s="1">
        <f t="shared" si="12"/>
        <v>0.1</v>
      </c>
      <c r="AX24" s="1">
        <f t="shared" si="6"/>
        <v>86.23911627906979</v>
      </c>
      <c r="AY24" s="1">
        <f t="shared" si="7"/>
        <v>0.1</v>
      </c>
      <c r="AZ24" s="1">
        <f t="shared" si="8"/>
        <v>86.339116279069785</v>
      </c>
      <c r="BA24" s="1">
        <f t="shared" si="9"/>
        <v>9</v>
      </c>
      <c r="BB24" s="1">
        <f t="shared" si="10"/>
        <v>17</v>
      </c>
      <c r="BC24" s="16"/>
      <c r="BD24" s="16"/>
      <c r="BE24" s="16"/>
      <c r="BF24" s="16"/>
      <c r="BG24" s="16"/>
      <c r="BH24" s="16"/>
      <c r="BI24" s="16"/>
      <c r="BJ24" s="16"/>
      <c r="BK24" s="16"/>
      <c r="BL24" s="16"/>
    </row>
    <row r="25" spans="1:64" ht="13" x14ac:dyDescent="0.25">
      <c r="A25" s="7" t="s">
        <v>911</v>
      </c>
      <c r="B25" s="7" t="s">
        <v>966</v>
      </c>
      <c r="C25" s="7" t="s">
        <v>967</v>
      </c>
      <c r="D25" s="2">
        <v>59.781395348837201</v>
      </c>
      <c r="E25" s="8" t="s">
        <v>63</v>
      </c>
      <c r="F25" s="8">
        <v>12</v>
      </c>
      <c r="G25" s="8" t="s">
        <v>76</v>
      </c>
      <c r="H25" s="8">
        <v>8</v>
      </c>
      <c r="I25" s="8">
        <v>7.05</v>
      </c>
      <c r="J25" s="8"/>
      <c r="K25" s="1"/>
      <c r="L25" s="8"/>
      <c r="M25" s="8"/>
      <c r="N25" s="1">
        <f t="shared" si="1"/>
        <v>26.049418604651162</v>
      </c>
      <c r="O25" s="8">
        <v>3.3159999999999998</v>
      </c>
      <c r="P25" s="1">
        <f t="shared" si="2"/>
        <v>83.16</v>
      </c>
      <c r="Q25" s="1"/>
      <c r="R25" s="1"/>
      <c r="S25" s="1">
        <f t="shared" si="11"/>
        <v>49.895999999999994</v>
      </c>
      <c r="T25" s="1">
        <v>91.5</v>
      </c>
      <c r="U25" s="1">
        <v>9.15</v>
      </c>
      <c r="V25" s="1" t="s">
        <v>968</v>
      </c>
      <c r="W25" s="1">
        <v>6</v>
      </c>
      <c r="X25" s="1"/>
      <c r="Y25" s="1"/>
      <c r="Z25" s="8"/>
      <c r="AA25" s="8"/>
      <c r="AB25" s="8">
        <f t="shared" si="3"/>
        <v>6</v>
      </c>
      <c r="AC25" s="1"/>
      <c r="AD25" s="1"/>
      <c r="AE25" s="1" t="s">
        <v>299</v>
      </c>
      <c r="AF25" s="1">
        <v>0.25</v>
      </c>
      <c r="AG25" s="1">
        <f t="shared" si="4"/>
        <v>0.25</v>
      </c>
      <c r="AH25" s="1" t="s">
        <v>969</v>
      </c>
      <c r="AI25" s="1" t="s">
        <v>969</v>
      </c>
      <c r="AJ25" s="1">
        <v>2.2999999999999998</v>
      </c>
      <c r="AK25" s="44" t="s">
        <v>1357</v>
      </c>
      <c r="AL25" s="1">
        <v>0.25</v>
      </c>
      <c r="AM25" s="1"/>
      <c r="AN25" s="1"/>
      <c r="AO25" s="1">
        <f t="shared" si="5"/>
        <v>2.5499999999999998</v>
      </c>
      <c r="AP25" s="1"/>
      <c r="AQ25" s="1"/>
      <c r="AR25" s="1"/>
      <c r="AS25" s="1"/>
      <c r="AT25" s="1"/>
      <c r="AU25" s="1" t="s">
        <v>65</v>
      </c>
      <c r="AV25" s="1">
        <v>0.1</v>
      </c>
      <c r="AW25" s="1">
        <f t="shared" si="12"/>
        <v>0.1</v>
      </c>
      <c r="AX25" s="1">
        <f t="shared" si="6"/>
        <v>85.095418604651158</v>
      </c>
      <c r="AY25" s="1">
        <f t="shared" si="7"/>
        <v>8.9</v>
      </c>
      <c r="AZ25" s="1">
        <f t="shared" si="8"/>
        <v>93.995418604651164</v>
      </c>
      <c r="BA25" s="1">
        <f t="shared" si="9"/>
        <v>15</v>
      </c>
      <c r="BB25" s="1">
        <f t="shared" si="10"/>
        <v>4</v>
      </c>
      <c r="BC25" s="16"/>
      <c r="BD25" s="16"/>
      <c r="BE25" s="16"/>
      <c r="BF25" s="16"/>
      <c r="BG25" s="16"/>
      <c r="BH25" s="16"/>
      <c r="BI25" s="16"/>
      <c r="BJ25" s="16"/>
      <c r="BK25" s="16"/>
      <c r="BL25" s="16"/>
    </row>
    <row r="26" spans="1:64" ht="13" x14ac:dyDescent="0.25">
      <c r="A26" s="7" t="s">
        <v>911</v>
      </c>
      <c r="B26" s="7" t="s">
        <v>970</v>
      </c>
      <c r="C26" s="7" t="s">
        <v>971</v>
      </c>
      <c r="D26" s="2">
        <v>61.553488372093</v>
      </c>
      <c r="E26" s="8" t="s">
        <v>63</v>
      </c>
      <c r="F26" s="8">
        <v>12</v>
      </c>
      <c r="G26" s="8" t="s">
        <v>76</v>
      </c>
      <c r="H26" s="8">
        <v>8</v>
      </c>
      <c r="I26" s="8">
        <v>0</v>
      </c>
      <c r="J26" s="8"/>
      <c r="K26" s="1"/>
      <c r="L26" s="8"/>
      <c r="M26" s="8"/>
      <c r="N26" s="1">
        <f t="shared" si="1"/>
        <v>24.466046511627898</v>
      </c>
      <c r="O26" s="8">
        <v>3.5350000000000001</v>
      </c>
      <c r="P26" s="1">
        <f t="shared" si="2"/>
        <v>85.35</v>
      </c>
      <c r="Q26" s="1" t="s">
        <v>127</v>
      </c>
      <c r="R26" s="1">
        <v>0.3</v>
      </c>
      <c r="S26" s="1">
        <f t="shared" si="11"/>
        <v>51.389999999999993</v>
      </c>
      <c r="T26" s="1">
        <v>91.5</v>
      </c>
      <c r="U26" s="1">
        <v>9.15</v>
      </c>
      <c r="V26" s="1"/>
      <c r="W26" s="1"/>
      <c r="X26" s="1"/>
      <c r="Y26" s="1"/>
      <c r="Z26" s="8"/>
      <c r="AA26" s="8"/>
      <c r="AB26" s="8">
        <f t="shared" si="3"/>
        <v>0</v>
      </c>
      <c r="AC26" s="1"/>
      <c r="AD26" s="1"/>
      <c r="AE26" s="1"/>
      <c r="AF26" s="1"/>
      <c r="AG26" s="1">
        <f t="shared" si="4"/>
        <v>0</v>
      </c>
      <c r="AH26" s="16" t="s">
        <v>972</v>
      </c>
      <c r="AI26" s="16" t="s">
        <v>973</v>
      </c>
      <c r="AJ26" s="1">
        <v>2.4</v>
      </c>
      <c r="AK26" s="16" t="s">
        <v>155</v>
      </c>
      <c r="AL26" s="1">
        <v>0.2</v>
      </c>
      <c r="AM26" s="1"/>
      <c r="AN26" s="1"/>
      <c r="AO26" s="1">
        <f t="shared" si="5"/>
        <v>2.6</v>
      </c>
      <c r="AP26" s="1"/>
      <c r="AQ26" s="1"/>
      <c r="AR26" s="1"/>
      <c r="AS26" s="1"/>
      <c r="AT26" s="1"/>
      <c r="AU26" s="1" t="s">
        <v>65</v>
      </c>
      <c r="AV26" s="1">
        <v>0.1</v>
      </c>
      <c r="AW26" s="1">
        <f t="shared" si="12"/>
        <v>0.1</v>
      </c>
      <c r="AX26" s="1">
        <f t="shared" si="6"/>
        <v>85.0060465116279</v>
      </c>
      <c r="AY26" s="1">
        <f t="shared" si="7"/>
        <v>2.7</v>
      </c>
      <c r="AZ26" s="1">
        <f t="shared" si="8"/>
        <v>87.706046511627903</v>
      </c>
      <c r="BA26" s="1">
        <f t="shared" si="9"/>
        <v>10</v>
      </c>
      <c r="BB26" s="1">
        <f t="shared" si="10"/>
        <v>13</v>
      </c>
      <c r="BC26" s="16"/>
      <c r="BD26" s="16"/>
      <c r="BE26" s="16"/>
      <c r="BF26" s="16"/>
      <c r="BG26" s="16"/>
      <c r="BH26" s="16"/>
      <c r="BI26" s="16"/>
      <c r="BJ26" s="16"/>
      <c r="BK26" s="16"/>
      <c r="BL26" s="16"/>
    </row>
    <row r="27" spans="1:64" ht="13" x14ac:dyDescent="0.25">
      <c r="A27" s="7" t="s">
        <v>911</v>
      </c>
      <c r="B27" s="7" t="s">
        <v>974</v>
      </c>
      <c r="C27" s="7" t="s">
        <v>975</v>
      </c>
      <c r="D27" s="2">
        <v>61.683720930232603</v>
      </c>
      <c r="E27" s="8" t="s">
        <v>63</v>
      </c>
      <c r="F27" s="8">
        <v>12</v>
      </c>
      <c r="G27" s="8" t="s">
        <v>76</v>
      </c>
      <c r="H27" s="8">
        <v>8</v>
      </c>
      <c r="I27" s="8">
        <v>0</v>
      </c>
      <c r="J27" s="8"/>
      <c r="K27" s="1"/>
      <c r="L27" s="8"/>
      <c r="M27" s="8"/>
      <c r="N27" s="1">
        <f t="shared" si="1"/>
        <v>24.505116279069778</v>
      </c>
      <c r="O27" s="8">
        <v>3.3319999999999999</v>
      </c>
      <c r="P27" s="1">
        <f t="shared" si="2"/>
        <v>83.32</v>
      </c>
      <c r="Q27" s="1" t="s">
        <v>553</v>
      </c>
      <c r="R27" s="1">
        <v>0.2</v>
      </c>
      <c r="S27" s="1">
        <f t="shared" si="11"/>
        <v>50.111999999999995</v>
      </c>
      <c r="T27" s="1">
        <v>90</v>
      </c>
      <c r="U27" s="1">
        <v>9</v>
      </c>
      <c r="V27" s="1"/>
      <c r="W27" s="1"/>
      <c r="X27" s="1"/>
      <c r="Y27" s="1"/>
      <c r="Z27" s="8"/>
      <c r="AA27" s="8"/>
      <c r="AB27" s="8">
        <f t="shared" si="3"/>
        <v>0</v>
      </c>
      <c r="AC27" s="1"/>
      <c r="AD27" s="1"/>
      <c r="AE27" s="1"/>
      <c r="AF27" s="1"/>
      <c r="AG27" s="1">
        <f t="shared" si="4"/>
        <v>0</v>
      </c>
      <c r="AH27" s="1" t="s">
        <v>976</v>
      </c>
      <c r="AI27" s="1" t="s">
        <v>976</v>
      </c>
      <c r="AJ27" s="1">
        <v>3.4</v>
      </c>
      <c r="AK27" s="1"/>
      <c r="AL27" s="1"/>
      <c r="AM27" s="1"/>
      <c r="AN27" s="1"/>
      <c r="AO27" s="1">
        <f t="shared" si="5"/>
        <v>3.4</v>
      </c>
      <c r="AP27" s="1"/>
      <c r="AQ27" s="1"/>
      <c r="AR27" s="1"/>
      <c r="AS27" s="1"/>
      <c r="AT27" s="1"/>
      <c r="AU27" s="1" t="s">
        <v>65</v>
      </c>
      <c r="AV27" s="1">
        <v>0.1</v>
      </c>
      <c r="AW27" s="1">
        <f t="shared" si="12"/>
        <v>0.1</v>
      </c>
      <c r="AX27" s="1">
        <f t="shared" si="6"/>
        <v>83.617116279069776</v>
      </c>
      <c r="AY27" s="1">
        <f t="shared" si="7"/>
        <v>3.5</v>
      </c>
      <c r="AZ27" s="1">
        <f t="shared" si="8"/>
        <v>87.117116279069776</v>
      </c>
      <c r="BA27" s="1">
        <f t="shared" si="9"/>
        <v>14</v>
      </c>
      <c r="BB27" s="1">
        <f t="shared" si="10"/>
        <v>16</v>
      </c>
      <c r="BC27" s="16"/>
      <c r="BD27" s="16"/>
      <c r="BE27" s="16"/>
      <c r="BF27" s="16"/>
      <c r="BG27" s="16"/>
      <c r="BH27" s="16"/>
      <c r="BI27" s="16"/>
      <c r="BJ27" s="16"/>
      <c r="BK27" s="16"/>
      <c r="BL27" s="16"/>
    </row>
    <row r="28" spans="1:64" ht="13" x14ac:dyDescent="0.25">
      <c r="A28" s="7" t="s">
        <v>911</v>
      </c>
      <c r="B28" s="7" t="s">
        <v>977</v>
      </c>
      <c r="C28" s="7" t="s">
        <v>978</v>
      </c>
      <c r="D28" s="2">
        <v>61.693023255813998</v>
      </c>
      <c r="E28" s="8" t="s">
        <v>63</v>
      </c>
      <c r="F28" s="8">
        <v>12</v>
      </c>
      <c r="G28" s="8" t="s">
        <v>76</v>
      </c>
      <c r="H28" s="8">
        <v>8</v>
      </c>
      <c r="I28" s="8">
        <v>7.05</v>
      </c>
      <c r="J28" s="8"/>
      <c r="K28" s="1"/>
      <c r="L28" s="8"/>
      <c r="M28" s="8"/>
      <c r="N28" s="1">
        <f t="shared" si="1"/>
        <v>26.622906976744197</v>
      </c>
      <c r="O28" s="8">
        <v>3.3330000000000002</v>
      </c>
      <c r="P28" s="1">
        <f t="shared" si="2"/>
        <v>83.33</v>
      </c>
      <c r="Q28" s="1"/>
      <c r="R28" s="1"/>
      <c r="S28" s="1">
        <f t="shared" si="11"/>
        <v>49.997999999999998</v>
      </c>
      <c r="T28" s="1">
        <v>79</v>
      </c>
      <c r="U28" s="1">
        <v>7.9</v>
      </c>
      <c r="V28" s="1"/>
      <c r="W28" s="1"/>
      <c r="X28" s="1"/>
      <c r="Y28" s="1"/>
      <c r="Z28" s="8"/>
      <c r="AA28" s="8"/>
      <c r="AB28" s="8">
        <f t="shared" si="3"/>
        <v>0</v>
      </c>
      <c r="AC28" s="1"/>
      <c r="AD28" s="1"/>
      <c r="AE28" s="1"/>
      <c r="AF28" s="1"/>
      <c r="AG28" s="1">
        <f t="shared" si="4"/>
        <v>0</v>
      </c>
      <c r="AH28" s="1"/>
      <c r="AI28" s="1"/>
      <c r="AJ28" s="1"/>
      <c r="AK28" s="1"/>
      <c r="AL28" s="1"/>
      <c r="AM28" s="1"/>
      <c r="AN28" s="1"/>
      <c r="AO28" s="1">
        <f t="shared" si="5"/>
        <v>0</v>
      </c>
      <c r="AP28" s="1"/>
      <c r="AQ28" s="1"/>
      <c r="AR28" s="1"/>
      <c r="AS28" s="1"/>
      <c r="AT28" s="1"/>
      <c r="AU28" s="1" t="s">
        <v>65</v>
      </c>
      <c r="AV28" s="1">
        <v>0.1</v>
      </c>
      <c r="AW28" s="1">
        <f t="shared" si="12"/>
        <v>0.1</v>
      </c>
      <c r="AX28" s="1">
        <f t="shared" si="6"/>
        <v>84.5209069767442</v>
      </c>
      <c r="AY28" s="1">
        <f t="shared" si="7"/>
        <v>0.1</v>
      </c>
      <c r="AZ28" s="1">
        <f t="shared" si="8"/>
        <v>84.620906976744195</v>
      </c>
      <c r="BA28" s="1">
        <f t="shared" si="9"/>
        <v>13</v>
      </c>
      <c r="BB28" s="1">
        <f t="shared" si="10"/>
        <v>20</v>
      </c>
      <c r="BC28" s="16"/>
      <c r="BD28" s="16"/>
      <c r="BE28" s="16"/>
      <c r="BF28" s="16"/>
      <c r="BG28" s="16"/>
      <c r="BH28" s="16"/>
      <c r="BI28" s="16"/>
      <c r="BJ28" s="16"/>
      <c r="BK28" s="16"/>
      <c r="BL28" s="16"/>
    </row>
    <row r="29" spans="1:64" ht="13" x14ac:dyDescent="0.25">
      <c r="A29" s="7" t="s">
        <v>911</v>
      </c>
      <c r="B29" s="7" t="s">
        <v>979</v>
      </c>
      <c r="C29" s="7" t="s">
        <v>980</v>
      </c>
      <c r="D29" s="2">
        <v>61.6</v>
      </c>
      <c r="E29" s="8" t="s">
        <v>63</v>
      </c>
      <c r="F29" s="8">
        <v>12</v>
      </c>
      <c r="G29" s="8" t="s">
        <v>76</v>
      </c>
      <c r="H29" s="8">
        <v>8</v>
      </c>
      <c r="I29" s="8">
        <v>0</v>
      </c>
      <c r="J29" s="8"/>
      <c r="K29" s="1"/>
      <c r="L29" s="8"/>
      <c r="M29" s="8"/>
      <c r="N29" s="1">
        <f t="shared" si="1"/>
        <v>24.479999999999997</v>
      </c>
      <c r="O29" s="8">
        <v>3.1579999999999999</v>
      </c>
      <c r="P29" s="1">
        <f t="shared" si="2"/>
        <v>81.58</v>
      </c>
      <c r="Q29" s="1"/>
      <c r="R29" s="1"/>
      <c r="S29" s="1">
        <f t="shared" si="11"/>
        <v>48.948</v>
      </c>
      <c r="T29" s="1">
        <v>87.5</v>
      </c>
      <c r="U29" s="1">
        <v>8.75</v>
      </c>
      <c r="V29" s="1"/>
      <c r="W29" s="1"/>
      <c r="X29" s="1"/>
      <c r="Y29" s="1"/>
      <c r="Z29" s="8"/>
      <c r="AA29" s="8"/>
      <c r="AB29" s="8">
        <f t="shared" si="3"/>
        <v>0</v>
      </c>
      <c r="AC29" s="1"/>
      <c r="AD29" s="1"/>
      <c r="AE29" s="1"/>
      <c r="AF29" s="1"/>
      <c r="AG29" s="1">
        <f t="shared" si="4"/>
        <v>0</v>
      </c>
      <c r="AH29" s="1"/>
      <c r="AI29" s="1"/>
      <c r="AJ29" s="1"/>
      <c r="AK29" s="1"/>
      <c r="AL29" s="1"/>
      <c r="AM29" s="1"/>
      <c r="AN29" s="1"/>
      <c r="AO29" s="1">
        <f t="shared" si="5"/>
        <v>0</v>
      </c>
      <c r="AP29" s="1"/>
      <c r="AQ29" s="1"/>
      <c r="AR29" s="1"/>
      <c r="AS29" s="1"/>
      <c r="AT29" s="1"/>
      <c r="AU29" s="1" t="s">
        <v>65</v>
      </c>
      <c r="AV29" s="1">
        <v>0.1</v>
      </c>
      <c r="AW29" s="1">
        <f t="shared" si="12"/>
        <v>0.1</v>
      </c>
      <c r="AX29" s="1">
        <f t="shared" si="6"/>
        <v>82.177999999999997</v>
      </c>
      <c r="AY29" s="1">
        <f t="shared" si="7"/>
        <v>0.1</v>
      </c>
      <c r="AZ29" s="1">
        <f t="shared" si="8"/>
        <v>82.277999999999992</v>
      </c>
      <c r="BA29" s="1">
        <f t="shared" si="9"/>
        <v>19</v>
      </c>
      <c r="BB29" s="1">
        <f t="shared" si="10"/>
        <v>22</v>
      </c>
      <c r="BC29" s="16"/>
      <c r="BD29" s="16"/>
      <c r="BE29" s="16"/>
      <c r="BF29" s="16"/>
      <c r="BG29" s="16"/>
      <c r="BH29" s="16"/>
      <c r="BI29" s="16"/>
      <c r="BJ29" s="16"/>
      <c r="BK29" s="16"/>
      <c r="BL29" s="16"/>
    </row>
    <row r="30" spans="1:64" ht="13" x14ac:dyDescent="0.25">
      <c r="A30" s="7" t="s">
        <v>911</v>
      </c>
      <c r="B30" s="7" t="s">
        <v>981</v>
      </c>
      <c r="C30" s="7" t="s">
        <v>982</v>
      </c>
      <c r="D30" s="2">
        <v>59.051162790697703</v>
      </c>
      <c r="E30" s="8" t="s">
        <v>63</v>
      </c>
      <c r="F30" s="8">
        <v>12</v>
      </c>
      <c r="G30" s="8" t="s">
        <v>76</v>
      </c>
      <c r="H30" s="8">
        <v>8</v>
      </c>
      <c r="I30" s="8">
        <v>0</v>
      </c>
      <c r="J30" s="8"/>
      <c r="K30" s="1"/>
      <c r="L30" s="8"/>
      <c r="M30" s="8"/>
      <c r="N30" s="1">
        <f t="shared" si="1"/>
        <v>23.715348837209309</v>
      </c>
      <c r="O30" s="8">
        <v>3.0059999999999998</v>
      </c>
      <c r="P30" s="1">
        <f t="shared" si="2"/>
        <v>80.06</v>
      </c>
      <c r="Q30" s="1"/>
      <c r="R30" s="1"/>
      <c r="S30" s="1">
        <f t="shared" si="11"/>
        <v>48.036000000000001</v>
      </c>
      <c r="T30" s="1">
        <v>80</v>
      </c>
      <c r="U30" s="1">
        <v>8</v>
      </c>
      <c r="V30" s="1"/>
      <c r="W30" s="1"/>
      <c r="X30" s="1"/>
      <c r="Y30" s="1"/>
      <c r="Z30" s="8"/>
      <c r="AA30" s="8"/>
      <c r="AB30" s="8">
        <f t="shared" si="3"/>
        <v>0</v>
      </c>
      <c r="AC30" s="1"/>
      <c r="AD30" s="1"/>
      <c r="AE30" s="1"/>
      <c r="AF30" s="1"/>
      <c r="AG30" s="1">
        <f t="shared" si="4"/>
        <v>0</v>
      </c>
      <c r="AH30" s="1"/>
      <c r="AI30" s="1"/>
      <c r="AJ30" s="1"/>
      <c r="AK30" s="1"/>
      <c r="AL30" s="1"/>
      <c r="AM30" s="1"/>
      <c r="AN30" s="1"/>
      <c r="AO30" s="1">
        <f t="shared" si="5"/>
        <v>0</v>
      </c>
      <c r="AP30" s="1"/>
      <c r="AQ30" s="1"/>
      <c r="AR30" s="1"/>
      <c r="AS30" s="1"/>
      <c r="AT30" s="1"/>
      <c r="AU30" s="1" t="s">
        <v>65</v>
      </c>
      <c r="AV30" s="1">
        <v>0.1</v>
      </c>
      <c r="AW30" s="1">
        <f t="shared" si="12"/>
        <v>0.1</v>
      </c>
      <c r="AX30" s="1">
        <f t="shared" si="6"/>
        <v>79.751348837209306</v>
      </c>
      <c r="AY30" s="1">
        <f t="shared" si="7"/>
        <v>0.1</v>
      </c>
      <c r="AZ30" s="1">
        <f t="shared" si="8"/>
        <v>79.851348837209301</v>
      </c>
      <c r="BA30" s="1">
        <f t="shared" si="9"/>
        <v>24</v>
      </c>
      <c r="BB30" s="1">
        <f t="shared" si="10"/>
        <v>31</v>
      </c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64" ht="13" x14ac:dyDescent="0.25">
      <c r="A31" s="7" t="s">
        <v>911</v>
      </c>
      <c r="B31" s="7" t="s">
        <v>983</v>
      </c>
      <c r="C31" s="7" t="s">
        <v>984</v>
      </c>
      <c r="D31" s="2">
        <v>60.176744186046498</v>
      </c>
      <c r="E31" s="8" t="s">
        <v>63</v>
      </c>
      <c r="F31" s="8">
        <v>12</v>
      </c>
      <c r="G31" s="8" t="s">
        <v>76</v>
      </c>
      <c r="H31" s="8">
        <v>8</v>
      </c>
      <c r="I31" s="8">
        <v>0</v>
      </c>
      <c r="J31" s="8"/>
      <c r="K31" s="1"/>
      <c r="L31" s="8"/>
      <c r="M31" s="8"/>
      <c r="N31" s="1">
        <f t="shared" si="1"/>
        <v>24.053023255813951</v>
      </c>
      <c r="O31" s="8">
        <v>2.0739999999999998</v>
      </c>
      <c r="P31" s="1">
        <f t="shared" si="2"/>
        <v>70.739999999999995</v>
      </c>
      <c r="Q31" s="1"/>
      <c r="R31" s="1"/>
      <c r="S31" s="1">
        <f t="shared" si="11"/>
        <v>42.443999999999996</v>
      </c>
      <c r="T31" s="1">
        <v>86</v>
      </c>
      <c r="U31" s="1">
        <v>8.6</v>
      </c>
      <c r="V31" s="1"/>
      <c r="W31" s="1"/>
      <c r="X31" s="1"/>
      <c r="Y31" s="1"/>
      <c r="Z31" s="8"/>
      <c r="AA31" s="8"/>
      <c r="AB31" s="8">
        <f t="shared" si="3"/>
        <v>0</v>
      </c>
      <c r="AC31" s="1"/>
      <c r="AD31" s="1"/>
      <c r="AE31" s="1"/>
      <c r="AF31" s="1"/>
      <c r="AG31" s="1">
        <f t="shared" si="4"/>
        <v>0</v>
      </c>
      <c r="AH31" s="1"/>
      <c r="AI31" s="1"/>
      <c r="AJ31" s="1"/>
      <c r="AK31" s="1"/>
      <c r="AL31" s="1"/>
      <c r="AM31" s="1"/>
      <c r="AN31" s="1"/>
      <c r="AO31" s="1">
        <f t="shared" si="5"/>
        <v>0</v>
      </c>
      <c r="AP31" s="1"/>
      <c r="AQ31" s="1"/>
      <c r="AR31" s="1"/>
      <c r="AS31" s="1"/>
      <c r="AT31" s="1"/>
      <c r="AU31" s="1" t="s">
        <v>65</v>
      </c>
      <c r="AV31" s="1">
        <v>0.1</v>
      </c>
      <c r="AW31" s="1">
        <f t="shared" si="12"/>
        <v>0.1</v>
      </c>
      <c r="AX31" s="1">
        <f t="shared" si="6"/>
        <v>75.097023255813937</v>
      </c>
      <c r="AY31" s="1">
        <f t="shared" si="7"/>
        <v>0.1</v>
      </c>
      <c r="AZ31" s="1">
        <f t="shared" si="8"/>
        <v>75.197023255813932</v>
      </c>
      <c r="BA31" s="1">
        <f t="shared" si="9"/>
        <v>37</v>
      </c>
      <c r="BB31" s="1">
        <f t="shared" si="10"/>
        <v>38</v>
      </c>
      <c r="BC31" s="16"/>
      <c r="BD31" s="16"/>
      <c r="BE31" s="16"/>
      <c r="BF31" s="16"/>
      <c r="BG31" s="16"/>
      <c r="BH31" s="16"/>
      <c r="BI31" s="16"/>
      <c r="BJ31" s="16"/>
      <c r="BK31" s="16"/>
      <c r="BL31" s="16"/>
    </row>
    <row r="32" spans="1:64" ht="13" x14ac:dyDescent="0.25">
      <c r="A32" s="7" t="s">
        <v>911</v>
      </c>
      <c r="B32" s="7" t="s">
        <v>985</v>
      </c>
      <c r="C32" s="7" t="s">
        <v>986</v>
      </c>
      <c r="D32" s="2">
        <v>60.2232558139535</v>
      </c>
      <c r="E32" s="8" t="s">
        <v>63</v>
      </c>
      <c r="F32" s="8">
        <v>12</v>
      </c>
      <c r="G32" s="8" t="s">
        <v>76</v>
      </c>
      <c r="H32" s="8">
        <v>8</v>
      </c>
      <c r="I32" s="8">
        <v>0</v>
      </c>
      <c r="J32" s="8"/>
      <c r="K32" s="1"/>
      <c r="L32" s="8"/>
      <c r="M32" s="8"/>
      <c r="N32" s="1">
        <f t="shared" si="1"/>
        <v>24.06697674418605</v>
      </c>
      <c r="O32" s="8">
        <v>1.651</v>
      </c>
      <c r="P32" s="1">
        <f t="shared" si="2"/>
        <v>66.510000000000005</v>
      </c>
      <c r="Q32" s="1"/>
      <c r="R32" s="1"/>
      <c r="S32" s="1">
        <f t="shared" si="11"/>
        <v>39.905999999999999</v>
      </c>
      <c r="T32" s="1">
        <v>57.5</v>
      </c>
      <c r="U32" s="1">
        <v>5.75</v>
      </c>
      <c r="V32" s="1"/>
      <c r="W32" s="1"/>
      <c r="X32" s="1"/>
      <c r="Y32" s="1"/>
      <c r="Z32" s="8"/>
      <c r="AA32" s="8"/>
      <c r="AB32" s="8">
        <f t="shared" si="3"/>
        <v>0</v>
      </c>
      <c r="AC32" s="1"/>
      <c r="AD32" s="1"/>
      <c r="AE32" s="1"/>
      <c r="AF32" s="1"/>
      <c r="AG32" s="1">
        <f t="shared" si="4"/>
        <v>0</v>
      </c>
      <c r="AH32" s="1"/>
      <c r="AI32" s="1"/>
      <c r="AJ32" s="1"/>
      <c r="AK32" s="1"/>
      <c r="AL32" s="1"/>
      <c r="AM32" s="1"/>
      <c r="AN32" s="1"/>
      <c r="AO32" s="1">
        <f t="shared" si="5"/>
        <v>0</v>
      </c>
      <c r="AP32" s="1"/>
      <c r="AQ32" s="1"/>
      <c r="AR32" s="1"/>
      <c r="AS32" s="1"/>
      <c r="AT32" s="1"/>
      <c r="AU32" s="1" t="s">
        <v>65</v>
      </c>
      <c r="AV32" s="1">
        <v>0.1</v>
      </c>
      <c r="AW32" s="1">
        <f t="shared" si="12"/>
        <v>0.1</v>
      </c>
      <c r="AX32" s="1">
        <f t="shared" si="6"/>
        <v>69.722976744186042</v>
      </c>
      <c r="AY32" s="1">
        <f t="shared" si="7"/>
        <v>0.1</v>
      </c>
      <c r="AZ32" s="1">
        <f t="shared" si="8"/>
        <v>69.822976744186036</v>
      </c>
      <c r="BA32" s="1">
        <f t="shared" si="9"/>
        <v>41</v>
      </c>
      <c r="BB32" s="1">
        <f t="shared" si="10"/>
        <v>42</v>
      </c>
      <c r="BC32" s="16"/>
      <c r="BD32" s="16"/>
      <c r="BE32" s="16"/>
      <c r="BF32" s="16"/>
      <c r="BG32" s="16"/>
      <c r="BH32" s="16"/>
      <c r="BI32" s="16"/>
      <c r="BJ32" s="16"/>
      <c r="BK32" s="16"/>
      <c r="BL32" s="16"/>
    </row>
    <row r="33" spans="1:64" ht="13" x14ac:dyDescent="0.25">
      <c r="A33" s="7" t="s">
        <v>911</v>
      </c>
      <c r="B33" s="7" t="s">
        <v>987</v>
      </c>
      <c r="C33" s="7" t="s">
        <v>988</v>
      </c>
      <c r="D33" s="2">
        <v>61.562790697674401</v>
      </c>
      <c r="E33" s="8" t="s">
        <v>63</v>
      </c>
      <c r="F33" s="8">
        <v>12</v>
      </c>
      <c r="G33" s="8" t="s">
        <v>76</v>
      </c>
      <c r="H33" s="8">
        <v>8</v>
      </c>
      <c r="I33" s="8">
        <v>2.4750000000000001</v>
      </c>
      <c r="J33" s="8"/>
      <c r="K33" s="1"/>
      <c r="L33" s="8"/>
      <c r="M33" s="8"/>
      <c r="N33" s="1">
        <f t="shared" si="1"/>
        <v>25.211337209302318</v>
      </c>
      <c r="O33" s="8">
        <v>2.81</v>
      </c>
      <c r="P33" s="1">
        <f t="shared" si="2"/>
        <v>78.099999999999994</v>
      </c>
      <c r="Q33" s="1"/>
      <c r="R33" s="1"/>
      <c r="S33" s="1">
        <f t="shared" si="11"/>
        <v>46.859999999999992</v>
      </c>
      <c r="T33" s="1">
        <v>82</v>
      </c>
      <c r="U33" s="1">
        <v>8.1999999999999993</v>
      </c>
      <c r="V33" s="1" t="s">
        <v>989</v>
      </c>
      <c r="W33" s="1">
        <v>4</v>
      </c>
      <c r="X33" s="1"/>
      <c r="Y33" s="1"/>
      <c r="Z33" s="8"/>
      <c r="AA33" s="8"/>
      <c r="AB33" s="8">
        <f t="shared" si="3"/>
        <v>4</v>
      </c>
      <c r="AC33" s="1" t="s">
        <v>79</v>
      </c>
      <c r="AD33" s="1">
        <v>0.15</v>
      </c>
      <c r="AE33" s="1" t="s">
        <v>990</v>
      </c>
      <c r="AF33" s="1">
        <v>0.25</v>
      </c>
      <c r="AG33" s="1">
        <f t="shared" si="4"/>
        <v>0.4</v>
      </c>
      <c r="AH33" s="1" t="s">
        <v>991</v>
      </c>
      <c r="AI33" s="1" t="s">
        <v>992</v>
      </c>
      <c r="AJ33" s="1">
        <v>3</v>
      </c>
      <c r="AK33" s="16" t="s">
        <v>192</v>
      </c>
      <c r="AL33" s="1">
        <v>0.25</v>
      </c>
      <c r="AM33" s="1"/>
      <c r="AN33" s="1"/>
      <c r="AO33" s="1">
        <f t="shared" si="5"/>
        <v>3.25</v>
      </c>
      <c r="AP33" s="1"/>
      <c r="AQ33" s="1"/>
      <c r="AR33" s="1"/>
      <c r="AS33" s="1"/>
      <c r="AT33" s="1"/>
      <c r="AU33" s="1" t="s">
        <v>65</v>
      </c>
      <c r="AV33" s="1">
        <v>0.1</v>
      </c>
      <c r="AW33" s="1">
        <f t="shared" si="12"/>
        <v>0.1</v>
      </c>
      <c r="AX33" s="1">
        <f t="shared" si="6"/>
        <v>80.271337209302317</v>
      </c>
      <c r="AY33" s="1">
        <f t="shared" si="7"/>
        <v>7.75</v>
      </c>
      <c r="AZ33" s="1">
        <f t="shared" si="8"/>
        <v>88.021337209302317</v>
      </c>
      <c r="BA33" s="1">
        <f t="shared" si="9"/>
        <v>31</v>
      </c>
      <c r="BB33" s="1">
        <f t="shared" si="10"/>
        <v>12</v>
      </c>
      <c r="BC33" s="16"/>
      <c r="BD33" s="16"/>
      <c r="BE33" s="16"/>
      <c r="BF33" s="16"/>
      <c r="BG33" s="16"/>
      <c r="BH33" s="16"/>
      <c r="BI33" s="16"/>
      <c r="BJ33" s="16"/>
      <c r="BK33" s="16"/>
      <c r="BL33" s="16"/>
    </row>
    <row r="34" spans="1:64" ht="13" x14ac:dyDescent="0.25">
      <c r="A34" s="7" t="s">
        <v>911</v>
      </c>
      <c r="B34" s="7" t="s">
        <v>993</v>
      </c>
      <c r="C34" s="7" t="s">
        <v>994</v>
      </c>
      <c r="D34" s="2">
        <v>59.944186046511597</v>
      </c>
      <c r="E34" s="8" t="s">
        <v>63</v>
      </c>
      <c r="F34" s="8">
        <v>12</v>
      </c>
      <c r="G34" s="8" t="s">
        <v>76</v>
      </c>
      <c r="H34" s="8">
        <v>8</v>
      </c>
      <c r="I34" s="8">
        <v>0</v>
      </c>
      <c r="J34" s="8"/>
      <c r="K34" s="1"/>
      <c r="L34" s="8"/>
      <c r="M34" s="8"/>
      <c r="N34" s="1">
        <f t="shared" si="1"/>
        <v>23.983255813953477</v>
      </c>
      <c r="O34" s="8">
        <v>1.764</v>
      </c>
      <c r="P34" s="1">
        <f t="shared" si="2"/>
        <v>67.64</v>
      </c>
      <c r="Q34" s="1"/>
      <c r="R34" s="1"/>
      <c r="S34" s="1">
        <f t="shared" si="11"/>
        <v>40.583999999999996</v>
      </c>
      <c r="T34" s="1">
        <v>65</v>
      </c>
      <c r="U34" s="1">
        <v>6.5</v>
      </c>
      <c r="V34" s="1"/>
      <c r="W34" s="1"/>
      <c r="X34" s="1"/>
      <c r="Y34" s="1"/>
      <c r="Z34" s="8"/>
      <c r="AA34" s="8"/>
      <c r="AB34" s="8">
        <f t="shared" si="3"/>
        <v>0</v>
      </c>
      <c r="AC34" s="1"/>
      <c r="AD34" s="1"/>
      <c r="AE34" s="1"/>
      <c r="AF34" s="1"/>
      <c r="AG34" s="1">
        <f t="shared" si="4"/>
        <v>0</v>
      </c>
      <c r="AH34" s="1"/>
      <c r="AI34" s="1"/>
      <c r="AJ34" s="1"/>
      <c r="AK34" s="1"/>
      <c r="AL34" s="1"/>
      <c r="AM34" s="1"/>
      <c r="AN34" s="1"/>
      <c r="AO34" s="1">
        <f t="shared" si="5"/>
        <v>0</v>
      </c>
      <c r="AP34" s="1"/>
      <c r="AQ34" s="1"/>
      <c r="AR34" s="1"/>
      <c r="AS34" s="1"/>
      <c r="AT34" s="1"/>
      <c r="AU34" s="1" t="s">
        <v>65</v>
      </c>
      <c r="AV34" s="1">
        <v>0.1</v>
      </c>
      <c r="AW34" s="1">
        <f t="shared" si="12"/>
        <v>0.1</v>
      </c>
      <c r="AX34" s="1">
        <f t="shared" si="6"/>
        <v>71.067255813953466</v>
      </c>
      <c r="AY34" s="1">
        <f t="shared" si="7"/>
        <v>0.1</v>
      </c>
      <c r="AZ34" s="1">
        <f t="shared" si="8"/>
        <v>71.16725581395346</v>
      </c>
      <c r="BA34" s="1">
        <f t="shared" si="9"/>
        <v>40</v>
      </c>
      <c r="BB34" s="1">
        <f t="shared" si="10"/>
        <v>41</v>
      </c>
      <c r="BC34" s="16"/>
      <c r="BD34" s="16"/>
      <c r="BE34" s="16"/>
      <c r="BF34" s="16"/>
      <c r="BG34" s="16"/>
      <c r="BH34" s="16"/>
      <c r="BI34" s="16"/>
      <c r="BJ34" s="16"/>
      <c r="BK34" s="16"/>
      <c r="BL34" s="16"/>
    </row>
    <row r="35" spans="1:64" ht="13" x14ac:dyDescent="0.25">
      <c r="A35" s="7" t="s">
        <v>911</v>
      </c>
      <c r="B35" s="7" t="s">
        <v>995</v>
      </c>
      <c r="C35" s="7" t="s">
        <v>996</v>
      </c>
      <c r="D35" s="2">
        <v>61.311627906976803</v>
      </c>
      <c r="E35" s="8" t="s">
        <v>63</v>
      </c>
      <c r="F35" s="8">
        <v>12</v>
      </c>
      <c r="G35" s="8" t="s">
        <v>76</v>
      </c>
      <c r="H35" s="8">
        <v>8</v>
      </c>
      <c r="I35" s="8">
        <v>0</v>
      </c>
      <c r="J35" s="8"/>
      <c r="K35" s="1"/>
      <c r="L35" s="8"/>
      <c r="M35" s="8"/>
      <c r="N35" s="1">
        <f t="shared" si="1"/>
        <v>24.393488372093042</v>
      </c>
      <c r="O35" s="8">
        <v>2.7949999999999999</v>
      </c>
      <c r="P35" s="1">
        <f t="shared" si="2"/>
        <v>77.95</v>
      </c>
      <c r="Q35" s="1"/>
      <c r="R35" s="1"/>
      <c r="S35" s="1">
        <f t="shared" si="11"/>
        <v>46.77</v>
      </c>
      <c r="T35" s="1">
        <v>71</v>
      </c>
      <c r="U35" s="1">
        <v>7.1</v>
      </c>
      <c r="V35" s="1"/>
      <c r="W35" s="1"/>
      <c r="X35" s="1"/>
      <c r="Y35" s="1"/>
      <c r="Z35" s="8"/>
      <c r="AA35" s="8"/>
      <c r="AB35" s="8">
        <f t="shared" si="3"/>
        <v>0</v>
      </c>
      <c r="AC35" s="1"/>
      <c r="AD35" s="1"/>
      <c r="AE35" s="1"/>
      <c r="AF35" s="1"/>
      <c r="AG35" s="1">
        <f t="shared" si="4"/>
        <v>0</v>
      </c>
      <c r="AH35" s="1"/>
      <c r="AI35" s="1"/>
      <c r="AJ35" s="1"/>
      <c r="AK35" s="1"/>
      <c r="AL35" s="1"/>
      <c r="AM35" s="1"/>
      <c r="AN35" s="1"/>
      <c r="AO35" s="1">
        <f t="shared" si="5"/>
        <v>0</v>
      </c>
      <c r="AP35" s="1"/>
      <c r="AQ35" s="1"/>
      <c r="AR35" s="1"/>
      <c r="AS35" s="1"/>
      <c r="AT35" s="1"/>
      <c r="AU35" s="1" t="s">
        <v>65</v>
      </c>
      <c r="AV35" s="1">
        <v>0.1</v>
      </c>
      <c r="AW35" s="1">
        <f t="shared" si="12"/>
        <v>0.1</v>
      </c>
      <c r="AX35" s="1">
        <f t="shared" si="6"/>
        <v>78.263488372093036</v>
      </c>
      <c r="AY35" s="1">
        <f t="shared" si="7"/>
        <v>0.1</v>
      </c>
      <c r="AZ35" s="1">
        <f t="shared" si="8"/>
        <v>78.36348837209303</v>
      </c>
      <c r="BA35" s="1">
        <f t="shared" si="9"/>
        <v>32</v>
      </c>
      <c r="BB35" s="1">
        <f t="shared" si="10"/>
        <v>35</v>
      </c>
      <c r="BC35" s="16"/>
      <c r="BD35" s="16"/>
      <c r="BE35" s="16"/>
      <c r="BF35" s="16"/>
      <c r="BG35" s="16"/>
      <c r="BH35" s="16"/>
      <c r="BI35" s="16"/>
      <c r="BJ35" s="16"/>
      <c r="BK35" s="16"/>
      <c r="BL35" s="16"/>
    </row>
    <row r="36" spans="1:64" ht="13" x14ac:dyDescent="0.25">
      <c r="A36" s="7" t="s">
        <v>911</v>
      </c>
      <c r="B36" s="7" t="s">
        <v>997</v>
      </c>
      <c r="C36" s="7" t="s">
        <v>998</v>
      </c>
      <c r="D36" s="2">
        <v>61.581395348837198</v>
      </c>
      <c r="E36" s="8" t="s">
        <v>63</v>
      </c>
      <c r="F36" s="8">
        <v>12</v>
      </c>
      <c r="G36" s="8" t="s">
        <v>76</v>
      </c>
      <c r="H36" s="8">
        <v>8</v>
      </c>
      <c r="I36" s="8">
        <v>0.75</v>
      </c>
      <c r="J36" s="8"/>
      <c r="K36" s="1"/>
      <c r="L36" s="8"/>
      <c r="M36" s="8"/>
      <c r="N36" s="1">
        <f t="shared" si="1"/>
        <v>24.699418604651157</v>
      </c>
      <c r="O36" s="8">
        <v>3.024</v>
      </c>
      <c r="P36" s="1">
        <f t="shared" si="2"/>
        <v>80.240000000000009</v>
      </c>
      <c r="Q36" s="1"/>
      <c r="R36" s="1"/>
      <c r="S36" s="1">
        <f t="shared" si="11"/>
        <v>48.144000000000005</v>
      </c>
      <c r="T36" s="1">
        <v>80.5</v>
      </c>
      <c r="U36" s="1">
        <v>8.0500000000000007</v>
      </c>
      <c r="V36" s="1"/>
      <c r="W36" s="1"/>
      <c r="X36" s="1"/>
      <c r="Y36" s="1"/>
      <c r="Z36" s="8"/>
      <c r="AA36" s="8"/>
      <c r="AB36" s="8">
        <f t="shared" si="3"/>
        <v>0</v>
      </c>
      <c r="AC36" s="1"/>
      <c r="AD36" s="1"/>
      <c r="AE36" s="1"/>
      <c r="AF36" s="1"/>
      <c r="AG36" s="1">
        <f t="shared" si="4"/>
        <v>0</v>
      </c>
      <c r="AH36" s="1"/>
      <c r="AI36" s="1"/>
      <c r="AJ36" s="1"/>
      <c r="AK36" s="1"/>
      <c r="AL36" s="1"/>
      <c r="AM36" s="1"/>
      <c r="AN36" s="1"/>
      <c r="AO36" s="1">
        <f t="shared" si="5"/>
        <v>0</v>
      </c>
      <c r="AP36" s="1"/>
      <c r="AQ36" s="1"/>
      <c r="AR36" s="1"/>
      <c r="AS36" s="1"/>
      <c r="AT36" s="1"/>
      <c r="AU36" s="1" t="s">
        <v>65</v>
      </c>
      <c r="AV36" s="1">
        <v>0.1</v>
      </c>
      <c r="AW36" s="1">
        <f t="shared" si="12"/>
        <v>0.1</v>
      </c>
      <c r="AX36" s="1">
        <f t="shared" si="6"/>
        <v>80.89341860465116</v>
      </c>
      <c r="AY36" s="1">
        <f t="shared" si="7"/>
        <v>0.1</v>
      </c>
      <c r="AZ36" s="1">
        <f t="shared" si="8"/>
        <v>80.993418604651154</v>
      </c>
      <c r="BA36" s="1">
        <f t="shared" si="9"/>
        <v>23</v>
      </c>
      <c r="BB36" s="1">
        <f t="shared" si="10"/>
        <v>27</v>
      </c>
      <c r="BC36" s="16"/>
      <c r="BD36" s="16"/>
      <c r="BE36" s="16"/>
      <c r="BF36" s="16"/>
      <c r="BG36" s="16"/>
      <c r="BH36" s="16"/>
      <c r="BI36" s="16"/>
      <c r="BJ36" s="16"/>
      <c r="BK36" s="16"/>
      <c r="BL36" s="16"/>
    </row>
    <row r="37" spans="1:64" ht="13" x14ac:dyDescent="0.25">
      <c r="A37" s="7" t="s">
        <v>911</v>
      </c>
      <c r="B37" s="7" t="s">
        <v>999</v>
      </c>
      <c r="C37" s="7" t="s">
        <v>1000</v>
      </c>
      <c r="D37" s="2">
        <v>61.730232558139498</v>
      </c>
      <c r="E37" s="8" t="s">
        <v>63</v>
      </c>
      <c r="F37" s="8">
        <v>12</v>
      </c>
      <c r="G37" s="8" t="s">
        <v>76</v>
      </c>
      <c r="H37" s="8">
        <v>8</v>
      </c>
      <c r="I37" s="8">
        <v>2.1</v>
      </c>
      <c r="J37" s="8"/>
      <c r="K37" s="1"/>
      <c r="L37" s="8"/>
      <c r="M37" s="8"/>
      <c r="N37" s="1">
        <f t="shared" si="1"/>
        <v>25.149069767441848</v>
      </c>
      <c r="O37" s="8">
        <v>3.9340000000000002</v>
      </c>
      <c r="P37" s="1">
        <f t="shared" si="2"/>
        <v>89.34</v>
      </c>
      <c r="Q37" s="1"/>
      <c r="R37" s="1"/>
      <c r="S37" s="1">
        <f t="shared" si="11"/>
        <v>53.603999999999999</v>
      </c>
      <c r="T37" s="1">
        <v>83.3</v>
      </c>
      <c r="U37" s="1">
        <v>8.33</v>
      </c>
      <c r="V37" s="1" t="s">
        <v>1001</v>
      </c>
      <c r="W37" s="1">
        <v>0.4</v>
      </c>
      <c r="X37" s="1" t="s">
        <v>1002</v>
      </c>
      <c r="Y37" s="1">
        <v>0.1</v>
      </c>
      <c r="Z37" s="8"/>
      <c r="AA37" s="8"/>
      <c r="AB37" s="8">
        <f t="shared" si="3"/>
        <v>0.5</v>
      </c>
      <c r="AC37" s="1"/>
      <c r="AD37" s="1"/>
      <c r="AE37" s="1"/>
      <c r="AF37" s="1"/>
      <c r="AG37" s="1">
        <f t="shared" si="4"/>
        <v>0</v>
      </c>
      <c r="AH37" s="1"/>
      <c r="AI37" s="1"/>
      <c r="AJ37" s="1"/>
      <c r="AK37" s="1"/>
      <c r="AL37" s="1"/>
      <c r="AM37" s="1"/>
      <c r="AN37" s="1"/>
      <c r="AO37" s="1">
        <f t="shared" si="5"/>
        <v>0</v>
      </c>
      <c r="AP37" s="1"/>
      <c r="AQ37" s="1"/>
      <c r="AR37" s="1"/>
      <c r="AS37" s="1"/>
      <c r="AT37" s="1"/>
      <c r="AU37" s="1" t="s">
        <v>65</v>
      </c>
      <c r="AV37" s="1">
        <v>0.1</v>
      </c>
      <c r="AW37" s="1">
        <f t="shared" si="12"/>
        <v>0.1</v>
      </c>
      <c r="AX37" s="1">
        <f t="shared" si="6"/>
        <v>87.083069767441842</v>
      </c>
      <c r="AY37" s="1">
        <f t="shared" si="7"/>
        <v>0.6</v>
      </c>
      <c r="AZ37" s="1">
        <f t="shared" si="8"/>
        <v>87.683069767441836</v>
      </c>
      <c r="BA37" s="1">
        <f t="shared" si="9"/>
        <v>6</v>
      </c>
      <c r="BB37" s="1">
        <f t="shared" si="10"/>
        <v>14</v>
      </c>
      <c r="BC37" s="16"/>
      <c r="BD37" s="16"/>
      <c r="BE37" s="16"/>
      <c r="BF37" s="16"/>
      <c r="BG37" s="16"/>
      <c r="BH37" s="16"/>
      <c r="BI37" s="16"/>
      <c r="BJ37" s="16"/>
      <c r="BK37" s="16"/>
      <c r="BL37" s="16"/>
    </row>
    <row r="38" spans="1:64" ht="13" x14ac:dyDescent="0.25">
      <c r="A38" s="7" t="s">
        <v>911</v>
      </c>
      <c r="B38" s="7" t="s">
        <v>1003</v>
      </c>
      <c r="C38" s="7" t="s">
        <v>1004</v>
      </c>
      <c r="D38" s="2">
        <v>61.525581395348802</v>
      </c>
      <c r="E38" s="8" t="s">
        <v>63</v>
      </c>
      <c r="F38" s="8">
        <v>12</v>
      </c>
      <c r="G38" s="8" t="s">
        <v>63</v>
      </c>
      <c r="H38" s="8">
        <v>9</v>
      </c>
      <c r="I38" s="8">
        <v>3.6749999999999998</v>
      </c>
      <c r="J38" s="8"/>
      <c r="K38" s="1"/>
      <c r="L38" s="8"/>
      <c r="M38" s="8"/>
      <c r="N38" s="1">
        <f t="shared" si="1"/>
        <v>25.86017441860464</v>
      </c>
      <c r="O38" s="8">
        <v>3.1760000000000002</v>
      </c>
      <c r="P38" s="1">
        <f t="shared" si="2"/>
        <v>81.760000000000005</v>
      </c>
      <c r="Q38" s="1"/>
      <c r="R38" s="1"/>
      <c r="S38" s="1">
        <f t="shared" si="11"/>
        <v>49.056000000000004</v>
      </c>
      <c r="T38" s="1">
        <v>65</v>
      </c>
      <c r="U38" s="1">
        <v>6.5</v>
      </c>
      <c r="V38" s="1"/>
      <c r="W38" s="1"/>
      <c r="X38" s="1"/>
      <c r="Y38" s="1"/>
      <c r="Z38" s="8"/>
      <c r="AA38" s="8"/>
      <c r="AB38" s="8">
        <f t="shared" si="3"/>
        <v>0</v>
      </c>
      <c r="AC38" s="1"/>
      <c r="AD38" s="1"/>
      <c r="AE38" s="1"/>
      <c r="AF38" s="1"/>
      <c r="AG38" s="1">
        <f t="shared" si="4"/>
        <v>0</v>
      </c>
      <c r="AH38" s="1"/>
      <c r="AI38" s="1"/>
      <c r="AJ38" s="1"/>
      <c r="AK38" s="1"/>
      <c r="AL38" s="1"/>
      <c r="AM38" s="1"/>
      <c r="AN38" s="1"/>
      <c r="AO38" s="1">
        <f t="shared" si="5"/>
        <v>0</v>
      </c>
      <c r="AP38" s="1"/>
      <c r="AQ38" s="1"/>
      <c r="AR38" s="1"/>
      <c r="AS38" s="1"/>
      <c r="AT38" s="1"/>
      <c r="AU38" s="1" t="s">
        <v>65</v>
      </c>
      <c r="AV38" s="1">
        <v>0.1</v>
      </c>
      <c r="AW38" s="1">
        <f t="shared" si="12"/>
        <v>0.1</v>
      </c>
      <c r="AX38" s="1">
        <f t="shared" si="6"/>
        <v>81.416174418604641</v>
      </c>
      <c r="AY38" s="1">
        <f t="shared" si="7"/>
        <v>0.1</v>
      </c>
      <c r="AZ38" s="1">
        <f t="shared" si="8"/>
        <v>81.516174418604635</v>
      </c>
      <c r="BA38" s="1">
        <f t="shared" si="9"/>
        <v>18</v>
      </c>
      <c r="BB38" s="1">
        <f t="shared" si="10"/>
        <v>26</v>
      </c>
      <c r="BC38" s="16"/>
      <c r="BD38" s="16"/>
      <c r="BE38" s="16"/>
      <c r="BF38" s="16"/>
      <c r="BG38" s="16"/>
      <c r="BH38" s="16"/>
      <c r="BI38" s="16"/>
      <c r="BJ38" s="16"/>
      <c r="BK38" s="16"/>
      <c r="BL38" s="16"/>
    </row>
    <row r="39" spans="1:64" ht="13" x14ac:dyDescent="0.25">
      <c r="A39" s="7" t="s">
        <v>911</v>
      </c>
      <c r="B39" s="7" t="s">
        <v>1005</v>
      </c>
      <c r="C39" s="7" t="s">
        <v>1006</v>
      </c>
      <c r="D39" s="2">
        <v>61.060465116279097</v>
      </c>
      <c r="E39" s="8" t="s">
        <v>63</v>
      </c>
      <c r="F39" s="8">
        <v>12</v>
      </c>
      <c r="G39" s="8" t="s">
        <v>63</v>
      </c>
      <c r="H39" s="8">
        <v>9</v>
      </c>
      <c r="I39" s="8">
        <v>3.6</v>
      </c>
      <c r="J39" s="8"/>
      <c r="K39" s="1"/>
      <c r="L39" s="8"/>
      <c r="M39" s="8"/>
      <c r="N39" s="1">
        <f t="shared" si="1"/>
        <v>25.698139534883726</v>
      </c>
      <c r="O39" s="8">
        <v>4.0620000000000003</v>
      </c>
      <c r="P39" s="1">
        <f t="shared" si="2"/>
        <v>90.62</v>
      </c>
      <c r="Q39" s="1" t="s">
        <v>127</v>
      </c>
      <c r="R39" s="1">
        <v>0.3</v>
      </c>
      <c r="S39" s="1">
        <f t="shared" si="11"/>
        <v>54.552</v>
      </c>
      <c r="T39" s="1">
        <v>70</v>
      </c>
      <c r="U39" s="1">
        <v>7</v>
      </c>
      <c r="V39" s="1" t="s">
        <v>895</v>
      </c>
      <c r="W39" s="1">
        <v>1</v>
      </c>
      <c r="X39" s="1" t="s">
        <v>1007</v>
      </c>
      <c r="Y39" s="1">
        <v>0.2</v>
      </c>
      <c r="Z39" s="8"/>
      <c r="AA39" s="8"/>
      <c r="AB39" s="8">
        <f t="shared" si="3"/>
        <v>1.2</v>
      </c>
      <c r="AC39" s="1"/>
      <c r="AD39" s="1"/>
      <c r="AE39" s="1"/>
      <c r="AF39" s="1"/>
      <c r="AG39" s="1">
        <f t="shared" si="4"/>
        <v>0</v>
      </c>
      <c r="AH39" s="1" t="s">
        <v>1008</v>
      </c>
      <c r="AI39" s="1" t="s">
        <v>1008</v>
      </c>
      <c r="AJ39" s="1">
        <v>1.5</v>
      </c>
      <c r="AK39" s="1"/>
      <c r="AL39" s="1"/>
      <c r="AM39" s="1"/>
      <c r="AN39" s="1"/>
      <c r="AO39" s="1">
        <f t="shared" si="5"/>
        <v>1.5</v>
      </c>
      <c r="AP39" s="1"/>
      <c r="AQ39" s="1"/>
      <c r="AR39" s="1"/>
      <c r="AS39" s="1"/>
      <c r="AT39" s="1"/>
      <c r="AU39" s="1" t="s">
        <v>65</v>
      </c>
      <c r="AV39" s="1">
        <v>0.1</v>
      </c>
      <c r="AW39" s="1">
        <f t="shared" si="12"/>
        <v>0.1</v>
      </c>
      <c r="AX39" s="1">
        <f t="shared" si="6"/>
        <v>87.250139534883729</v>
      </c>
      <c r="AY39" s="1">
        <f t="shared" si="7"/>
        <v>2.8000000000000003</v>
      </c>
      <c r="AZ39" s="1">
        <f t="shared" si="8"/>
        <v>90.050139534883726</v>
      </c>
      <c r="BA39" s="1">
        <f t="shared" si="9"/>
        <v>5</v>
      </c>
      <c r="BB39" s="1">
        <f t="shared" si="10"/>
        <v>10</v>
      </c>
      <c r="BC39" s="16"/>
      <c r="BD39" s="16"/>
      <c r="BE39" s="16"/>
      <c r="BF39" s="16"/>
      <c r="BG39" s="16"/>
      <c r="BH39" s="16"/>
      <c r="BI39" s="16"/>
      <c r="BJ39" s="16"/>
      <c r="BK39" s="16"/>
      <c r="BL39" s="16"/>
    </row>
    <row r="40" spans="1:64" ht="13" x14ac:dyDescent="0.25">
      <c r="A40" s="7" t="s">
        <v>911</v>
      </c>
      <c r="B40" s="7" t="s">
        <v>1009</v>
      </c>
      <c r="C40" s="7" t="s">
        <v>1010</v>
      </c>
      <c r="D40" s="2">
        <v>61.702325581395399</v>
      </c>
      <c r="E40" s="8" t="s">
        <v>63</v>
      </c>
      <c r="F40" s="8">
        <v>12</v>
      </c>
      <c r="G40" s="8" t="s">
        <v>63</v>
      </c>
      <c r="H40" s="8">
        <v>9</v>
      </c>
      <c r="I40" s="8">
        <v>0</v>
      </c>
      <c r="J40" s="8"/>
      <c r="K40" s="1"/>
      <c r="L40" s="8"/>
      <c r="M40" s="8"/>
      <c r="N40" s="1">
        <f t="shared" si="1"/>
        <v>24.81069767441862</v>
      </c>
      <c r="O40" s="8">
        <v>2.665</v>
      </c>
      <c r="P40" s="1">
        <f t="shared" si="2"/>
        <v>76.650000000000006</v>
      </c>
      <c r="Q40" s="1" t="s">
        <v>127</v>
      </c>
      <c r="R40" s="1">
        <v>0.3</v>
      </c>
      <c r="S40" s="1">
        <f t="shared" si="11"/>
        <v>46.17</v>
      </c>
      <c r="T40" s="1">
        <v>82</v>
      </c>
      <c r="U40" s="1">
        <v>8.1999999999999993</v>
      </c>
      <c r="V40" s="1"/>
      <c r="W40" s="1"/>
      <c r="X40" s="1"/>
      <c r="Y40" s="1"/>
      <c r="Z40" s="8"/>
      <c r="AA40" s="8"/>
      <c r="AB40" s="8">
        <f t="shared" si="3"/>
        <v>0</v>
      </c>
      <c r="AC40" s="1"/>
      <c r="AD40" s="1"/>
      <c r="AE40" s="1"/>
      <c r="AF40" s="1"/>
      <c r="AG40" s="1">
        <f t="shared" si="4"/>
        <v>0</v>
      </c>
      <c r="AH40" s="1" t="s">
        <v>1011</v>
      </c>
      <c r="AI40" s="1" t="s">
        <v>1011</v>
      </c>
      <c r="AJ40" s="1">
        <v>2.2999999999999998</v>
      </c>
      <c r="AK40" s="1"/>
      <c r="AL40" s="1"/>
      <c r="AM40" s="1"/>
      <c r="AN40" s="1"/>
      <c r="AO40" s="1">
        <f t="shared" si="5"/>
        <v>2.2999999999999998</v>
      </c>
      <c r="AP40" s="1"/>
      <c r="AQ40" s="1"/>
      <c r="AR40" s="1"/>
      <c r="AS40" s="1"/>
      <c r="AT40" s="1"/>
      <c r="AU40" s="1" t="s">
        <v>65</v>
      </c>
      <c r="AV40" s="1">
        <v>0.1</v>
      </c>
      <c r="AW40" s="1">
        <f t="shared" si="12"/>
        <v>0.1</v>
      </c>
      <c r="AX40" s="1">
        <f t="shared" si="6"/>
        <v>79.180697674418624</v>
      </c>
      <c r="AY40" s="1">
        <f t="shared" si="7"/>
        <v>2.4</v>
      </c>
      <c r="AZ40" s="1">
        <f t="shared" si="8"/>
        <v>81.58069767441863</v>
      </c>
      <c r="BA40" s="1">
        <f t="shared" si="9"/>
        <v>34</v>
      </c>
      <c r="BB40" s="1">
        <f t="shared" si="10"/>
        <v>25</v>
      </c>
      <c r="BC40" s="16"/>
      <c r="BD40" s="16"/>
      <c r="BE40" s="16"/>
      <c r="BF40" s="16"/>
      <c r="BG40" s="16"/>
      <c r="BH40" s="16"/>
      <c r="BI40" s="16"/>
      <c r="BJ40" s="16"/>
      <c r="BK40" s="16"/>
      <c r="BL40" s="16"/>
    </row>
    <row r="41" spans="1:64" ht="13" x14ac:dyDescent="0.25">
      <c r="A41" s="7" t="s">
        <v>911</v>
      </c>
      <c r="B41" s="7" t="s">
        <v>1012</v>
      </c>
      <c r="C41" s="7" t="s">
        <v>1013</v>
      </c>
      <c r="D41" s="2">
        <v>60.892267441860497</v>
      </c>
      <c r="E41" s="8" t="s">
        <v>63</v>
      </c>
      <c r="F41" s="8">
        <v>12</v>
      </c>
      <c r="G41" s="8" t="s">
        <v>63</v>
      </c>
      <c r="H41" s="8">
        <v>9</v>
      </c>
      <c r="I41" s="8">
        <v>7.5</v>
      </c>
      <c r="J41" s="8"/>
      <c r="K41" s="1"/>
      <c r="L41" s="8"/>
      <c r="M41" s="8"/>
      <c r="N41" s="1">
        <f t="shared" si="1"/>
        <v>26.81768023255815</v>
      </c>
      <c r="O41" s="8">
        <v>3.6230000000000002</v>
      </c>
      <c r="P41" s="1">
        <f t="shared" si="2"/>
        <v>86.23</v>
      </c>
      <c r="Q41" s="1" t="s">
        <v>127</v>
      </c>
      <c r="R41" s="1">
        <v>0.3</v>
      </c>
      <c r="S41" s="1">
        <f t="shared" si="11"/>
        <v>51.917999999999999</v>
      </c>
      <c r="T41" s="1">
        <v>84</v>
      </c>
      <c r="U41" s="1">
        <v>8.4</v>
      </c>
      <c r="V41" s="1" t="s">
        <v>1014</v>
      </c>
      <c r="W41" s="1">
        <v>5.4</v>
      </c>
      <c r="X41" s="1"/>
      <c r="Y41" s="1"/>
      <c r="Z41" s="8"/>
      <c r="AA41" s="8"/>
      <c r="AB41" s="8">
        <f t="shared" si="3"/>
        <v>5.4</v>
      </c>
      <c r="AC41" s="1"/>
      <c r="AD41" s="1"/>
      <c r="AE41" s="1"/>
      <c r="AF41" s="1"/>
      <c r="AG41" s="1">
        <f t="shared" si="4"/>
        <v>0</v>
      </c>
      <c r="AH41" s="1" t="s">
        <v>1015</v>
      </c>
      <c r="AI41" s="1" t="s">
        <v>1015</v>
      </c>
      <c r="AJ41" s="1">
        <v>1.2</v>
      </c>
      <c r="AK41" s="1"/>
      <c r="AL41" s="1"/>
      <c r="AM41" s="1"/>
      <c r="AN41" s="1"/>
      <c r="AO41" s="1">
        <f t="shared" si="5"/>
        <v>1.2</v>
      </c>
      <c r="AP41" s="1"/>
      <c r="AQ41" s="1"/>
      <c r="AR41" s="1"/>
      <c r="AS41" s="1"/>
      <c r="AT41" s="1"/>
      <c r="AU41" s="1" t="s">
        <v>65</v>
      </c>
      <c r="AV41" s="1">
        <v>0.1</v>
      </c>
      <c r="AW41" s="1">
        <f t="shared" si="12"/>
        <v>0.1</v>
      </c>
      <c r="AX41" s="1">
        <f t="shared" si="6"/>
        <v>87.135680232558158</v>
      </c>
      <c r="AY41" s="1">
        <f t="shared" si="7"/>
        <v>6.7</v>
      </c>
      <c r="AZ41" s="1">
        <f t="shared" si="8"/>
        <v>93.835680232558161</v>
      </c>
      <c r="BA41" s="1">
        <f t="shared" si="9"/>
        <v>8</v>
      </c>
      <c r="BB41" s="1">
        <f t="shared" si="10"/>
        <v>5</v>
      </c>
      <c r="BC41" s="16"/>
      <c r="BD41" s="16"/>
      <c r="BE41" s="16"/>
      <c r="BF41" s="16"/>
      <c r="BG41" s="16"/>
      <c r="BH41" s="16"/>
      <c r="BI41" s="16"/>
      <c r="BJ41" s="16"/>
      <c r="BK41" s="16"/>
      <c r="BL41" s="16"/>
    </row>
    <row r="42" spans="1:64" ht="13" x14ac:dyDescent="0.25">
      <c r="A42" s="7" t="s">
        <v>911</v>
      </c>
      <c r="B42" s="7" t="s">
        <v>1016</v>
      </c>
      <c r="C42" s="7" t="s">
        <v>1017</v>
      </c>
      <c r="D42" s="2">
        <v>60.418604651162802</v>
      </c>
      <c r="E42" s="8" t="s">
        <v>63</v>
      </c>
      <c r="F42" s="8">
        <v>12</v>
      </c>
      <c r="G42" s="8" t="s">
        <v>63</v>
      </c>
      <c r="H42" s="8">
        <v>9</v>
      </c>
      <c r="I42" s="8">
        <v>4.8</v>
      </c>
      <c r="J42" s="8"/>
      <c r="K42" s="1"/>
      <c r="L42" s="8"/>
      <c r="M42" s="8"/>
      <c r="N42" s="1">
        <f t="shared" si="1"/>
        <v>25.86558139534884</v>
      </c>
      <c r="O42" s="8">
        <v>2.5070000000000001</v>
      </c>
      <c r="P42" s="1">
        <f t="shared" si="2"/>
        <v>75.069999999999993</v>
      </c>
      <c r="Q42" s="1"/>
      <c r="R42" s="1"/>
      <c r="S42" s="1">
        <f t="shared" si="11"/>
        <v>45.041999999999994</v>
      </c>
      <c r="T42" s="1">
        <v>77.5</v>
      </c>
      <c r="U42" s="1">
        <v>7.75</v>
      </c>
      <c r="V42" s="1"/>
      <c r="W42" s="1"/>
      <c r="X42" s="1"/>
      <c r="Y42" s="1"/>
      <c r="Z42" s="8"/>
      <c r="AA42" s="8"/>
      <c r="AB42" s="8">
        <f t="shared" si="3"/>
        <v>0</v>
      </c>
      <c r="AC42" s="1"/>
      <c r="AD42" s="1"/>
      <c r="AE42" s="1"/>
      <c r="AF42" s="1"/>
      <c r="AG42" s="1">
        <f t="shared" si="4"/>
        <v>0</v>
      </c>
      <c r="AH42" s="1"/>
      <c r="AI42" s="1"/>
      <c r="AJ42" s="1"/>
      <c r="AK42" s="1"/>
      <c r="AL42" s="1"/>
      <c r="AM42" s="1"/>
      <c r="AN42" s="1"/>
      <c r="AO42" s="1">
        <f t="shared" si="5"/>
        <v>0</v>
      </c>
      <c r="AP42" s="1"/>
      <c r="AQ42" s="1"/>
      <c r="AR42" s="1"/>
      <c r="AS42" s="1"/>
      <c r="AT42" s="1"/>
      <c r="AU42" s="1" t="s">
        <v>65</v>
      </c>
      <c r="AV42" s="1">
        <v>0.1</v>
      </c>
      <c r="AW42" s="1">
        <f t="shared" si="12"/>
        <v>0.1</v>
      </c>
      <c r="AX42" s="1">
        <f t="shared" si="6"/>
        <v>78.657581395348842</v>
      </c>
      <c r="AY42" s="1">
        <f t="shared" si="7"/>
        <v>0.1</v>
      </c>
      <c r="AZ42" s="1">
        <f t="shared" si="8"/>
        <v>78.757581395348836</v>
      </c>
      <c r="BA42" s="1">
        <f t="shared" si="9"/>
        <v>35</v>
      </c>
      <c r="BB42" s="1">
        <f t="shared" si="10"/>
        <v>32</v>
      </c>
      <c r="BC42" s="16"/>
      <c r="BD42" s="16"/>
      <c r="BE42" s="16"/>
      <c r="BF42" s="16"/>
      <c r="BG42" s="16"/>
      <c r="BH42" s="16"/>
      <c r="BI42" s="16"/>
      <c r="BJ42" s="16"/>
      <c r="BK42" s="16"/>
      <c r="BL42" s="16"/>
    </row>
    <row r="43" spans="1:64" ht="13" x14ac:dyDescent="0.25">
      <c r="A43" s="7" t="s">
        <v>911</v>
      </c>
      <c r="B43" s="7" t="s">
        <v>1018</v>
      </c>
      <c r="C43" s="7" t="s">
        <v>1019</v>
      </c>
      <c r="D43" s="2">
        <v>61.413953488372101</v>
      </c>
      <c r="E43" s="8" t="s">
        <v>63</v>
      </c>
      <c r="F43" s="8">
        <v>12</v>
      </c>
      <c r="G43" s="8" t="s">
        <v>76</v>
      </c>
      <c r="H43" s="8">
        <v>8</v>
      </c>
      <c r="I43" s="8">
        <v>1.8</v>
      </c>
      <c r="J43" s="8"/>
      <c r="K43" s="1"/>
      <c r="L43" s="8"/>
      <c r="M43" s="8"/>
      <c r="N43" s="1">
        <f t="shared" si="1"/>
        <v>24.964186046511628</v>
      </c>
      <c r="O43" s="8">
        <v>2.9079999999999999</v>
      </c>
      <c r="P43" s="1">
        <f t="shared" si="2"/>
        <v>79.08</v>
      </c>
      <c r="Q43" s="1"/>
      <c r="R43" s="1"/>
      <c r="S43" s="1">
        <f t="shared" si="11"/>
        <v>47.448</v>
      </c>
      <c r="T43" s="1">
        <v>77.5</v>
      </c>
      <c r="U43" s="1">
        <v>7.75</v>
      </c>
      <c r="V43" s="1"/>
      <c r="W43" s="1"/>
      <c r="X43" s="1"/>
      <c r="Y43" s="1"/>
      <c r="Z43" s="8"/>
      <c r="AA43" s="8"/>
      <c r="AB43" s="8">
        <f t="shared" si="3"/>
        <v>0</v>
      </c>
      <c r="AC43" s="1"/>
      <c r="AD43" s="1"/>
      <c r="AE43" s="1"/>
      <c r="AF43" s="1"/>
      <c r="AG43" s="1">
        <f t="shared" si="4"/>
        <v>0</v>
      </c>
      <c r="AH43" s="1" t="s">
        <v>1020</v>
      </c>
      <c r="AI43" s="1" t="s">
        <v>1020</v>
      </c>
      <c r="AJ43" s="1">
        <v>2</v>
      </c>
      <c r="AK43" s="1"/>
      <c r="AL43" s="1"/>
      <c r="AM43" s="1"/>
      <c r="AN43" s="1"/>
      <c r="AO43" s="1">
        <f t="shared" si="5"/>
        <v>2</v>
      </c>
      <c r="AP43" s="1"/>
      <c r="AQ43" s="1"/>
      <c r="AR43" s="1"/>
      <c r="AS43" s="1"/>
      <c r="AT43" s="1"/>
      <c r="AU43" s="1" t="s">
        <v>65</v>
      </c>
      <c r="AV43" s="1">
        <v>0.1</v>
      </c>
      <c r="AW43" s="1">
        <f t="shared" si="12"/>
        <v>0.1</v>
      </c>
      <c r="AX43" s="1">
        <f t="shared" si="6"/>
        <v>80.162186046511636</v>
      </c>
      <c r="AY43" s="1">
        <f t="shared" si="7"/>
        <v>2.1</v>
      </c>
      <c r="AZ43" s="1">
        <f t="shared" si="8"/>
        <v>82.26218604651163</v>
      </c>
      <c r="BA43" s="1">
        <f t="shared" si="9"/>
        <v>27</v>
      </c>
      <c r="BB43" s="1">
        <f t="shared" si="10"/>
        <v>23</v>
      </c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64" ht="13" x14ac:dyDescent="0.25">
      <c r="A44" s="7" t="s">
        <v>911</v>
      </c>
      <c r="B44" s="7" t="s">
        <v>1021</v>
      </c>
      <c r="C44" s="7" t="s">
        <v>1022</v>
      </c>
      <c r="D44" s="2">
        <v>61.581395348837198</v>
      </c>
      <c r="E44" s="8" t="s">
        <v>63</v>
      </c>
      <c r="F44" s="8">
        <v>12</v>
      </c>
      <c r="G44" s="8" t="s">
        <v>76</v>
      </c>
      <c r="H44" s="8">
        <v>8</v>
      </c>
      <c r="I44" s="8">
        <v>7.5</v>
      </c>
      <c r="J44" s="8" t="s">
        <v>295</v>
      </c>
      <c r="K44" s="1">
        <v>1</v>
      </c>
      <c r="L44" s="8"/>
      <c r="M44" s="8"/>
      <c r="N44" s="1">
        <f t="shared" si="1"/>
        <v>27.024418604651157</v>
      </c>
      <c r="O44" s="8">
        <v>3.496</v>
      </c>
      <c r="P44" s="1">
        <f t="shared" si="2"/>
        <v>84.960000000000008</v>
      </c>
      <c r="Q44" s="1" t="s">
        <v>127</v>
      </c>
      <c r="R44" s="1">
        <v>0.3</v>
      </c>
      <c r="S44" s="1">
        <f t="shared" si="11"/>
        <v>51.155999999999999</v>
      </c>
      <c r="T44" s="1">
        <v>81</v>
      </c>
      <c r="U44" s="1">
        <v>8.1</v>
      </c>
      <c r="V44" s="1" t="s">
        <v>1023</v>
      </c>
      <c r="W44" s="1">
        <v>1.4</v>
      </c>
      <c r="X44" s="1"/>
      <c r="Y44" s="1"/>
      <c r="Z44" s="8"/>
      <c r="AA44" s="8"/>
      <c r="AB44" s="8">
        <f t="shared" si="3"/>
        <v>1.4</v>
      </c>
      <c r="AC44" s="1" t="s">
        <v>79</v>
      </c>
      <c r="AD44" s="1">
        <v>0.15</v>
      </c>
      <c r="AE44" s="1" t="s">
        <v>152</v>
      </c>
      <c r="AF44" s="1">
        <v>0.25</v>
      </c>
      <c r="AG44" s="1">
        <f t="shared" si="4"/>
        <v>0.4</v>
      </c>
      <c r="AH44" s="1" t="s">
        <v>1024</v>
      </c>
      <c r="AI44" s="1" t="s">
        <v>1024</v>
      </c>
      <c r="AJ44" s="1">
        <v>2.4</v>
      </c>
      <c r="AK44" s="1" t="s">
        <v>1025</v>
      </c>
      <c r="AL44" s="1">
        <v>0.75</v>
      </c>
      <c r="AM44" s="1"/>
      <c r="AN44" s="1"/>
      <c r="AO44" s="1">
        <f t="shared" si="5"/>
        <v>3.15</v>
      </c>
      <c r="AP44" s="1"/>
      <c r="AQ44" s="1"/>
      <c r="AR44" s="1"/>
      <c r="AS44" s="1"/>
      <c r="AT44" s="1"/>
      <c r="AU44" s="1" t="s">
        <v>65</v>
      </c>
      <c r="AV44" s="1">
        <v>0.1</v>
      </c>
      <c r="AW44" s="1">
        <f t="shared" si="12"/>
        <v>0.1</v>
      </c>
      <c r="AX44" s="1">
        <f t="shared" si="6"/>
        <v>86.280418604651146</v>
      </c>
      <c r="AY44" s="1">
        <f t="shared" si="7"/>
        <v>5.0499999999999989</v>
      </c>
      <c r="AZ44" s="1">
        <f t="shared" si="8"/>
        <v>91.330418604651143</v>
      </c>
      <c r="BA44" s="1">
        <f t="shared" si="9"/>
        <v>12</v>
      </c>
      <c r="BB44" s="1">
        <f t="shared" si="10"/>
        <v>8</v>
      </c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64" ht="13" x14ac:dyDescent="0.25">
      <c r="A45" s="7" t="s">
        <v>911</v>
      </c>
      <c r="B45" s="7" t="s">
        <v>1026</v>
      </c>
      <c r="C45" s="7" t="s">
        <v>1027</v>
      </c>
      <c r="D45" s="2">
        <v>60.381395348837202</v>
      </c>
      <c r="E45" s="8" t="s">
        <v>63</v>
      </c>
      <c r="F45" s="8">
        <v>12</v>
      </c>
      <c r="G45" s="8" t="s">
        <v>76</v>
      </c>
      <c r="H45" s="8">
        <v>8</v>
      </c>
      <c r="I45" s="8">
        <v>7.5</v>
      </c>
      <c r="J45" s="8"/>
      <c r="K45" s="1"/>
      <c r="L45" s="8"/>
      <c r="M45" s="8"/>
      <c r="N45" s="1">
        <f t="shared" si="1"/>
        <v>26.36441860465116</v>
      </c>
      <c r="O45" s="8">
        <v>4.1779999999999999</v>
      </c>
      <c r="P45" s="1">
        <f t="shared" si="2"/>
        <v>91.78</v>
      </c>
      <c r="Q45" s="1" t="s">
        <v>127</v>
      </c>
      <c r="R45" s="1">
        <v>0.3</v>
      </c>
      <c r="S45" s="1">
        <f t="shared" si="11"/>
        <v>55.247999999999998</v>
      </c>
      <c r="T45" s="1">
        <v>94</v>
      </c>
      <c r="U45" s="1">
        <v>9.4</v>
      </c>
      <c r="V45" s="1" t="s">
        <v>1028</v>
      </c>
      <c r="W45" s="1">
        <v>1.4</v>
      </c>
      <c r="X45" s="1" t="s">
        <v>1029</v>
      </c>
      <c r="Y45" s="1">
        <v>0.1</v>
      </c>
      <c r="Z45" s="8"/>
      <c r="AA45" s="8"/>
      <c r="AB45" s="8">
        <f t="shared" si="3"/>
        <v>1.5</v>
      </c>
      <c r="AC45" s="1"/>
      <c r="AD45" s="1"/>
      <c r="AE45" s="1"/>
      <c r="AF45" s="1"/>
      <c r="AG45" s="1">
        <f t="shared" si="4"/>
        <v>0</v>
      </c>
      <c r="AH45" s="1" t="s">
        <v>1030</v>
      </c>
      <c r="AI45" s="1" t="s">
        <v>1030</v>
      </c>
      <c r="AJ45" s="1">
        <v>1.7</v>
      </c>
      <c r="AK45" s="1" t="s">
        <v>959</v>
      </c>
      <c r="AL45" s="1">
        <v>0.4</v>
      </c>
      <c r="AM45" s="1"/>
      <c r="AN45" s="1"/>
      <c r="AO45" s="1">
        <f t="shared" si="5"/>
        <v>2.1</v>
      </c>
      <c r="AP45" s="1"/>
      <c r="AQ45" s="1"/>
      <c r="AR45" s="1"/>
      <c r="AS45" s="1"/>
      <c r="AT45" s="1"/>
      <c r="AU45" s="1" t="s">
        <v>65</v>
      </c>
      <c r="AV45" s="1">
        <v>0.1</v>
      </c>
      <c r="AW45" s="1">
        <f t="shared" si="12"/>
        <v>0.1</v>
      </c>
      <c r="AX45" s="1">
        <f t="shared" si="6"/>
        <v>91.01241860465116</v>
      </c>
      <c r="AY45" s="1">
        <f t="shared" si="7"/>
        <v>3.7</v>
      </c>
      <c r="AZ45" s="1">
        <f t="shared" si="8"/>
        <v>94.712418604651162</v>
      </c>
      <c r="BA45" s="1">
        <f t="shared" si="9"/>
        <v>1</v>
      </c>
      <c r="BB45" s="1">
        <f t="shared" si="10"/>
        <v>3</v>
      </c>
      <c r="BC45" s="16"/>
      <c r="BD45" s="16"/>
      <c r="BE45" s="16"/>
      <c r="BF45" s="16"/>
      <c r="BG45" s="16"/>
      <c r="BH45" s="16"/>
      <c r="BI45" s="16"/>
      <c r="BJ45" s="16"/>
      <c r="BK45" s="16"/>
      <c r="BL45" s="16"/>
    </row>
    <row r="46" spans="1:64" ht="13" x14ac:dyDescent="0.25">
      <c r="A46" s="7" t="s">
        <v>911</v>
      </c>
      <c r="B46" s="7" t="s">
        <v>1031</v>
      </c>
      <c r="C46" s="7" t="s">
        <v>1032</v>
      </c>
      <c r="D46" s="2">
        <v>61.674418604651201</v>
      </c>
      <c r="E46" s="8" t="s">
        <v>63</v>
      </c>
      <c r="F46" s="8">
        <v>12</v>
      </c>
      <c r="G46" s="8" t="s">
        <v>76</v>
      </c>
      <c r="H46" s="8">
        <v>8</v>
      </c>
      <c r="I46" s="8">
        <v>1.7250000000000001</v>
      </c>
      <c r="J46" s="8"/>
      <c r="K46" s="1"/>
      <c r="L46" s="8"/>
      <c r="M46" s="8"/>
      <c r="N46" s="1">
        <f t="shared" si="1"/>
        <v>25.019825581395359</v>
      </c>
      <c r="O46" s="8">
        <v>4.1719999999999997</v>
      </c>
      <c r="P46" s="1">
        <f t="shared" si="2"/>
        <v>91.72</v>
      </c>
      <c r="Q46" s="1" t="s">
        <v>1033</v>
      </c>
      <c r="R46" s="1">
        <v>0.5</v>
      </c>
      <c r="S46" s="1">
        <f t="shared" si="11"/>
        <v>55.332000000000001</v>
      </c>
      <c r="T46" s="1">
        <v>85</v>
      </c>
      <c r="U46" s="1">
        <v>8.5</v>
      </c>
      <c r="V46" s="1" t="s">
        <v>1034</v>
      </c>
      <c r="W46" s="1">
        <v>12</v>
      </c>
      <c r="X46" s="1" t="s">
        <v>902</v>
      </c>
      <c r="Y46" s="1">
        <v>0.2</v>
      </c>
      <c r="Z46" s="8" t="s">
        <v>1035</v>
      </c>
      <c r="AA46" s="8">
        <v>0.33</v>
      </c>
      <c r="AB46" s="8">
        <f t="shared" si="3"/>
        <v>12.53</v>
      </c>
      <c r="AC46" s="1" t="s">
        <v>79</v>
      </c>
      <c r="AD46" s="1">
        <v>0.15</v>
      </c>
      <c r="AE46" s="1"/>
      <c r="AF46" s="1"/>
      <c r="AG46" s="1">
        <f t="shared" si="4"/>
        <v>0.15</v>
      </c>
      <c r="AH46" s="1" t="s">
        <v>1036</v>
      </c>
      <c r="AI46" s="1" t="s">
        <v>1036</v>
      </c>
      <c r="AJ46" s="1">
        <v>3.2</v>
      </c>
      <c r="AK46" s="1"/>
      <c r="AL46" s="1"/>
      <c r="AM46" s="1"/>
      <c r="AN46" s="1"/>
      <c r="AO46" s="1">
        <f t="shared" si="5"/>
        <v>3.2</v>
      </c>
      <c r="AP46" s="1"/>
      <c r="AQ46" s="1"/>
      <c r="AR46" s="1"/>
      <c r="AS46" s="1"/>
      <c r="AT46" s="1"/>
      <c r="AU46" s="1" t="s">
        <v>65</v>
      </c>
      <c r="AV46" s="1">
        <v>0.1</v>
      </c>
      <c r="AW46" s="1">
        <f t="shared" si="12"/>
        <v>0.1</v>
      </c>
      <c r="AX46" s="1">
        <f t="shared" si="6"/>
        <v>88.85182558139536</v>
      </c>
      <c r="AY46" s="1">
        <f t="shared" si="7"/>
        <v>15.979999999999999</v>
      </c>
      <c r="AZ46" s="1">
        <f t="shared" si="8"/>
        <v>104.83182558139536</v>
      </c>
      <c r="BA46" s="1">
        <f t="shared" si="9"/>
        <v>2</v>
      </c>
      <c r="BB46" s="1">
        <f t="shared" si="10"/>
        <v>1</v>
      </c>
      <c r="BC46" s="16"/>
      <c r="BD46" s="16"/>
      <c r="BE46" s="16"/>
      <c r="BF46" s="16"/>
      <c r="BG46" s="16"/>
      <c r="BH46" s="16"/>
      <c r="BI46" s="16"/>
      <c r="BJ46" s="16"/>
      <c r="BK46" s="16"/>
      <c r="BL46" s="16"/>
    </row>
    <row r="47" spans="1:64" ht="13" x14ac:dyDescent="0.25">
      <c r="A47" s="7" t="s">
        <v>911</v>
      </c>
      <c r="B47" s="7" t="s">
        <v>1037</v>
      </c>
      <c r="C47" s="7" t="s">
        <v>1038</v>
      </c>
      <c r="D47" s="2">
        <v>59.855813953488401</v>
      </c>
      <c r="E47" s="8" t="s">
        <v>63</v>
      </c>
      <c r="F47" s="8">
        <v>12</v>
      </c>
      <c r="G47" s="8" t="s">
        <v>76</v>
      </c>
      <c r="H47" s="8">
        <v>8</v>
      </c>
      <c r="I47" s="8">
        <v>2.0249999999999999</v>
      </c>
      <c r="J47" s="8"/>
      <c r="K47" s="1"/>
      <c r="L47" s="8"/>
      <c r="M47" s="8"/>
      <c r="N47" s="1">
        <f t="shared" si="1"/>
        <v>24.564244186046519</v>
      </c>
      <c r="O47" s="8">
        <v>3.1080000000000001</v>
      </c>
      <c r="P47" s="1">
        <f t="shared" si="2"/>
        <v>81.08</v>
      </c>
      <c r="Q47" s="1"/>
      <c r="R47" s="1"/>
      <c r="S47" s="1">
        <f t="shared" si="11"/>
        <v>48.647999999999996</v>
      </c>
      <c r="T47" s="1">
        <v>81</v>
      </c>
      <c r="U47" s="1">
        <v>8.1</v>
      </c>
      <c r="V47" s="1"/>
      <c r="W47" s="1"/>
      <c r="X47" s="1"/>
      <c r="Y47" s="1"/>
      <c r="Z47" s="8"/>
      <c r="AA47" s="8"/>
      <c r="AB47" s="8">
        <f t="shared" si="3"/>
        <v>0</v>
      </c>
      <c r="AC47" s="1"/>
      <c r="AD47" s="1"/>
      <c r="AE47" s="1"/>
      <c r="AF47" s="1"/>
      <c r="AG47" s="1">
        <f t="shared" si="4"/>
        <v>0</v>
      </c>
      <c r="AH47" s="1" t="s">
        <v>1039</v>
      </c>
      <c r="AI47" s="1" t="s">
        <v>1039</v>
      </c>
      <c r="AJ47" s="1">
        <v>3</v>
      </c>
      <c r="AK47" s="1" t="s">
        <v>959</v>
      </c>
      <c r="AL47" s="1">
        <v>0.4</v>
      </c>
      <c r="AM47" s="1"/>
      <c r="AN47" s="1"/>
      <c r="AO47" s="1">
        <f t="shared" si="5"/>
        <v>3.4</v>
      </c>
      <c r="AP47" s="1"/>
      <c r="AQ47" s="1"/>
      <c r="AR47" s="1"/>
      <c r="AS47" s="1"/>
      <c r="AT47" s="1"/>
      <c r="AU47" s="1" t="s">
        <v>65</v>
      </c>
      <c r="AV47" s="1">
        <v>0.1</v>
      </c>
      <c r="AW47" s="1">
        <f t="shared" si="12"/>
        <v>0.1</v>
      </c>
      <c r="AX47" s="1">
        <f t="shared" si="6"/>
        <v>81.312244186046513</v>
      </c>
      <c r="AY47" s="1">
        <f t="shared" si="7"/>
        <v>3.5</v>
      </c>
      <c r="AZ47" s="1">
        <f t="shared" si="8"/>
        <v>84.812244186046513</v>
      </c>
      <c r="BA47" s="1">
        <f t="shared" si="9"/>
        <v>21</v>
      </c>
      <c r="BB47" s="1">
        <f t="shared" si="10"/>
        <v>19</v>
      </c>
      <c r="BC47" s="16"/>
      <c r="BD47" s="16"/>
      <c r="BE47" s="16"/>
      <c r="BF47" s="16"/>
      <c r="BG47" s="16"/>
      <c r="BH47" s="16"/>
      <c r="BI47" s="16"/>
      <c r="BJ47" s="16"/>
      <c r="BK47" s="16"/>
      <c r="BL47" s="16"/>
    </row>
    <row r="48" spans="1:64" ht="13" x14ac:dyDescent="0.25">
      <c r="A48" s="7" t="s">
        <v>911</v>
      </c>
      <c r="B48" s="7" t="s">
        <v>1040</v>
      </c>
      <c r="C48" s="7" t="s">
        <v>1041</v>
      </c>
      <c r="D48" s="2">
        <v>60.362790697674399</v>
      </c>
      <c r="E48" s="8" t="s">
        <v>63</v>
      </c>
      <c r="F48" s="8">
        <v>12</v>
      </c>
      <c r="G48" s="8" t="s">
        <v>76</v>
      </c>
      <c r="H48" s="8">
        <v>8</v>
      </c>
      <c r="I48" s="8">
        <v>1.7250000000000001</v>
      </c>
      <c r="J48" s="8"/>
      <c r="K48" s="1"/>
      <c r="L48" s="8"/>
      <c r="M48" s="8"/>
      <c r="N48" s="1">
        <f t="shared" si="1"/>
        <v>24.626337209302317</v>
      </c>
      <c r="O48" s="8">
        <v>3.5009999999999999</v>
      </c>
      <c r="P48" s="1">
        <f t="shared" si="2"/>
        <v>85.009999999999991</v>
      </c>
      <c r="Q48" s="1" t="s">
        <v>1042</v>
      </c>
      <c r="R48" s="1">
        <v>0.8</v>
      </c>
      <c r="S48" s="1">
        <f t="shared" si="11"/>
        <v>51.48599999999999</v>
      </c>
      <c r="T48" s="1">
        <v>76</v>
      </c>
      <c r="U48" s="1">
        <v>7.6</v>
      </c>
      <c r="V48" s="1"/>
      <c r="W48" s="1"/>
      <c r="X48" s="1"/>
      <c r="Y48" s="1"/>
      <c r="Z48" s="8"/>
      <c r="AA48" s="8"/>
      <c r="AB48" s="8">
        <f t="shared" si="3"/>
        <v>0</v>
      </c>
      <c r="AC48" s="1"/>
      <c r="AD48" s="1"/>
      <c r="AE48" s="1"/>
      <c r="AF48" s="1"/>
      <c r="AG48" s="1">
        <f t="shared" si="4"/>
        <v>0</v>
      </c>
      <c r="AH48" s="1"/>
      <c r="AI48" s="1"/>
      <c r="AJ48" s="1"/>
      <c r="AK48" s="1"/>
      <c r="AL48" s="1"/>
      <c r="AM48" s="1"/>
      <c r="AN48" s="1"/>
      <c r="AO48" s="1">
        <f t="shared" si="5"/>
        <v>0</v>
      </c>
      <c r="AP48" s="1"/>
      <c r="AQ48" s="1"/>
      <c r="AR48" s="1"/>
      <c r="AS48" s="1"/>
      <c r="AT48" s="1"/>
      <c r="AU48" s="1" t="s">
        <v>65</v>
      </c>
      <c r="AV48" s="1">
        <v>0.1</v>
      </c>
      <c r="AW48" s="1">
        <f t="shared" si="12"/>
        <v>0.1</v>
      </c>
      <c r="AX48" s="1">
        <f t="shared" si="6"/>
        <v>83.712337209302305</v>
      </c>
      <c r="AY48" s="1">
        <f t="shared" si="7"/>
        <v>0.1</v>
      </c>
      <c r="AZ48" s="1">
        <f t="shared" si="8"/>
        <v>83.812337209302299</v>
      </c>
      <c r="BA48" s="1">
        <f t="shared" si="9"/>
        <v>11</v>
      </c>
      <c r="BB48" s="1">
        <f t="shared" si="10"/>
        <v>21</v>
      </c>
      <c r="BC48" s="16"/>
      <c r="BD48" s="16"/>
      <c r="BE48" s="16"/>
      <c r="BF48" s="16"/>
      <c r="BG48" s="16"/>
      <c r="BH48" s="16"/>
      <c r="BI48" s="16"/>
      <c r="BJ48" s="16"/>
      <c r="BK48" s="16"/>
      <c r="BL48" s="16"/>
    </row>
    <row r="49" spans="1:64" ht="13" x14ac:dyDescent="0.25">
      <c r="A49" s="7" t="s">
        <v>911</v>
      </c>
      <c r="B49" s="7" t="s">
        <v>1043</v>
      </c>
      <c r="C49" s="9" t="s">
        <v>1044</v>
      </c>
      <c r="D49" s="2">
        <v>61.488372093023301</v>
      </c>
      <c r="E49" s="8" t="s">
        <v>63</v>
      </c>
      <c r="F49" s="8">
        <v>12</v>
      </c>
      <c r="G49" s="8" t="s">
        <v>63</v>
      </c>
      <c r="H49" s="8">
        <v>9</v>
      </c>
      <c r="I49" s="8">
        <v>0</v>
      </c>
      <c r="J49" s="8"/>
      <c r="K49" s="1"/>
      <c r="L49" s="8"/>
      <c r="M49" s="8"/>
      <c r="N49" s="1">
        <f t="shared" si="1"/>
        <v>24.74651162790699</v>
      </c>
      <c r="O49" s="8">
        <v>4.0940000000000003</v>
      </c>
      <c r="P49" s="1">
        <f t="shared" si="2"/>
        <v>90.94</v>
      </c>
      <c r="Q49" s="1" t="s">
        <v>127</v>
      </c>
      <c r="R49" s="1">
        <v>0.3</v>
      </c>
      <c r="S49" s="1">
        <f t="shared" si="11"/>
        <v>54.743999999999993</v>
      </c>
      <c r="T49" s="1">
        <v>62</v>
      </c>
      <c r="U49" s="1">
        <v>6.2</v>
      </c>
      <c r="V49" s="1" t="s">
        <v>1045</v>
      </c>
      <c r="W49" s="1">
        <v>1.6</v>
      </c>
      <c r="X49" s="1"/>
      <c r="Y49" s="1"/>
      <c r="Z49" s="8"/>
      <c r="AA49" s="8"/>
      <c r="AB49" s="8">
        <f t="shared" si="3"/>
        <v>1.6</v>
      </c>
      <c r="AC49" s="1"/>
      <c r="AD49" s="1"/>
      <c r="AE49" s="1"/>
      <c r="AF49" s="1"/>
      <c r="AG49" s="1">
        <f t="shared" si="4"/>
        <v>0</v>
      </c>
      <c r="AH49" s="1"/>
      <c r="AI49" s="1"/>
      <c r="AJ49" s="1"/>
      <c r="AK49" s="1"/>
      <c r="AL49" s="1"/>
      <c r="AM49" s="1"/>
      <c r="AN49" s="1"/>
      <c r="AO49" s="1">
        <f t="shared" si="5"/>
        <v>0</v>
      </c>
      <c r="AP49" s="1"/>
      <c r="AQ49" s="1"/>
      <c r="AR49" s="1"/>
      <c r="AS49" s="1"/>
      <c r="AT49" s="1"/>
      <c r="AU49" s="1" t="s">
        <v>65</v>
      </c>
      <c r="AV49" s="1">
        <v>0.1</v>
      </c>
      <c r="AW49" s="1">
        <f t="shared" si="12"/>
        <v>0.1</v>
      </c>
      <c r="AX49" s="1">
        <f t="shared" si="6"/>
        <v>85.690511627906986</v>
      </c>
      <c r="AY49" s="1">
        <f t="shared" si="7"/>
        <v>1.7000000000000002</v>
      </c>
      <c r="AZ49" s="1">
        <f t="shared" si="8"/>
        <v>87.390511627906989</v>
      </c>
      <c r="BA49" s="1">
        <f t="shared" si="9"/>
        <v>3</v>
      </c>
      <c r="BB49" s="1">
        <f t="shared" si="10"/>
        <v>15</v>
      </c>
      <c r="BC49" s="16"/>
      <c r="BD49" s="16"/>
      <c r="BE49" s="16"/>
      <c r="BF49" s="16"/>
      <c r="BG49" s="16"/>
      <c r="BH49" s="16"/>
      <c r="BI49" s="16"/>
      <c r="BJ49" s="16"/>
      <c r="BK49" s="16"/>
      <c r="BL49" s="16"/>
    </row>
    <row r="50" spans="1:64" customFormat="1" x14ac:dyDescent="0.25"/>
    <row r="51" spans="1:64" customFormat="1" x14ac:dyDescent="0.25"/>
    <row r="52" spans="1:64" customFormat="1" x14ac:dyDescent="0.25"/>
    <row r="53" spans="1:64" customFormat="1" x14ac:dyDescent="0.25"/>
    <row r="54" spans="1:64" customFormat="1" x14ac:dyDescent="0.25"/>
    <row r="55" spans="1:64" customFormat="1" x14ac:dyDescent="0.25"/>
    <row r="56" spans="1:64" customFormat="1" x14ac:dyDescent="0.25"/>
    <row r="57" spans="1:64" customFormat="1" x14ac:dyDescent="0.25"/>
    <row r="58" spans="1:64" customFormat="1" x14ac:dyDescent="0.25"/>
    <row r="59" spans="1:64" customFormat="1" x14ac:dyDescent="0.25"/>
    <row r="60" spans="1:64" customFormat="1" x14ac:dyDescent="0.25"/>
    <row r="61" spans="1:64" customFormat="1" x14ac:dyDescent="0.25"/>
    <row r="62" spans="1:64" customFormat="1" x14ac:dyDescent="0.25"/>
    <row r="63" spans="1:64" customFormat="1" x14ac:dyDescent="0.25"/>
    <row r="64" spans="1:64" customFormat="1" x14ac:dyDescent="0.25"/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  <row r="77" customFormat="1" x14ac:dyDescent="0.25"/>
    <row r="78" customFormat="1" x14ac:dyDescent="0.25"/>
    <row r="79" customFormat="1" x14ac:dyDescent="0.25"/>
    <row r="80" customFormat="1" x14ac:dyDescent="0.25"/>
    <row r="81" customFormat="1" x14ac:dyDescent="0.25"/>
    <row r="82" customFormat="1" x14ac:dyDescent="0.25"/>
    <row r="83" customFormat="1" x14ac:dyDescent="0.25"/>
    <row r="84" customFormat="1" x14ac:dyDescent="0.25"/>
    <row r="85" customFormat="1" x14ac:dyDescent="0.25"/>
    <row r="86" customFormat="1" x14ac:dyDescent="0.25"/>
    <row r="87" customFormat="1" x14ac:dyDescent="0.25"/>
    <row r="88" customFormat="1" x14ac:dyDescent="0.25"/>
    <row r="89" customFormat="1" x14ac:dyDescent="0.25"/>
    <row r="90" customFormat="1" x14ac:dyDescent="0.25"/>
    <row r="91" customFormat="1" x14ac:dyDescent="0.25"/>
    <row r="92" customFormat="1" x14ac:dyDescent="0.25"/>
    <row r="93" customFormat="1" x14ac:dyDescent="0.25"/>
    <row r="94" customFormat="1" x14ac:dyDescent="0.25"/>
    <row r="95" customFormat="1" x14ac:dyDescent="0.25"/>
    <row r="96" customFormat="1" x14ac:dyDescent="0.25"/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8" customFormat="1" x14ac:dyDescent="0.25"/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  <row r="137" customFormat="1" x14ac:dyDescent="0.25"/>
    <row r="138" customFormat="1" x14ac:dyDescent="0.25"/>
    <row r="139" customFormat="1" x14ac:dyDescent="0.25"/>
    <row r="140" customFormat="1" x14ac:dyDescent="0.25"/>
    <row r="141" customFormat="1" x14ac:dyDescent="0.25"/>
    <row r="142" customFormat="1" x14ac:dyDescent="0.25"/>
    <row r="143" customFormat="1" x14ac:dyDescent="0.25"/>
    <row r="144" customFormat="1" x14ac:dyDescent="0.25"/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  <row r="150" customFormat="1" x14ac:dyDescent="0.25"/>
    <row r="151" customFormat="1" x14ac:dyDescent="0.25"/>
    <row r="152" customFormat="1" x14ac:dyDescent="0.25"/>
    <row r="153" customFormat="1" x14ac:dyDescent="0.25"/>
    <row r="154" customFormat="1" x14ac:dyDescent="0.25"/>
    <row r="155" customFormat="1" x14ac:dyDescent="0.25"/>
    <row r="1048502" s="3" customFormat="1" ht="13" x14ac:dyDescent="0.25"/>
    <row r="1048503" s="3" customFormat="1" ht="13" x14ac:dyDescent="0.25"/>
    <row r="1048504" s="3" customFormat="1" ht="13" x14ac:dyDescent="0.25"/>
    <row r="1048505" s="3" customFormat="1" ht="13" x14ac:dyDescent="0.25"/>
    <row r="1048506" s="3" customFormat="1" ht="13" x14ac:dyDescent="0.25"/>
    <row r="1048507" s="3" customFormat="1" ht="13" x14ac:dyDescent="0.25"/>
    <row r="1048508" s="3" customFormat="1" ht="13" x14ac:dyDescent="0.25"/>
    <row r="1048509" s="3" customFormat="1" ht="13" x14ac:dyDescent="0.25"/>
    <row r="1048510" s="3" customFormat="1" ht="13" x14ac:dyDescent="0.25"/>
    <row r="1048511" s="3" customFormat="1" ht="13" x14ac:dyDescent="0.25"/>
    <row r="1048512" s="3" customFormat="1" ht="13" x14ac:dyDescent="0.25"/>
    <row r="1048513" s="3" customFormat="1" ht="13" x14ac:dyDescent="0.25"/>
    <row r="1048514" s="3" customFormat="1" ht="13" x14ac:dyDescent="0.25"/>
    <row r="1048515" s="3" customFormat="1" ht="13" x14ac:dyDescent="0.25"/>
    <row r="1048516" s="3" customFormat="1" ht="13" x14ac:dyDescent="0.25"/>
    <row r="1048517" s="3" customFormat="1" ht="13" x14ac:dyDescent="0.25"/>
    <row r="1048518" s="3" customFormat="1" ht="13" x14ac:dyDescent="0.25"/>
    <row r="1048519" s="3" customFormat="1" ht="13" x14ac:dyDescent="0.25"/>
    <row r="1048520" s="3" customFormat="1" ht="13" x14ac:dyDescent="0.25"/>
    <row r="1048521" s="3" customFormat="1" ht="13" x14ac:dyDescent="0.25"/>
    <row r="1048522" s="3" customFormat="1" ht="13" x14ac:dyDescent="0.25"/>
    <row r="1048523" s="3" customFormat="1" ht="13" x14ac:dyDescent="0.25"/>
    <row r="1048524" s="3" customFormat="1" ht="13" x14ac:dyDescent="0.25"/>
    <row r="1048525" s="3" customFormat="1" ht="13" x14ac:dyDescent="0.25"/>
    <row r="1048526" s="3" customFormat="1" ht="13" x14ac:dyDescent="0.25"/>
    <row r="1048527" s="3" customFormat="1" ht="13" x14ac:dyDescent="0.25"/>
    <row r="1048528" s="3" customFormat="1" ht="13" x14ac:dyDescent="0.25"/>
    <row r="1048529" s="3" customFormat="1" ht="13" x14ac:dyDescent="0.25"/>
    <row r="1048530" s="3" customFormat="1" ht="13" x14ac:dyDescent="0.25"/>
    <row r="1048531" s="3" customFormat="1" ht="13" x14ac:dyDescent="0.25"/>
    <row r="1048532" s="3" customFormat="1" ht="13" x14ac:dyDescent="0.25"/>
    <row r="1048533" s="3" customFormat="1" ht="13" x14ac:dyDescent="0.25"/>
    <row r="1048534" s="3" customFormat="1" ht="13" x14ac:dyDescent="0.25"/>
    <row r="1048535" s="3" customFormat="1" ht="13" x14ac:dyDescent="0.25"/>
    <row r="1048536" s="3" customFormat="1" ht="13" x14ac:dyDescent="0.25"/>
    <row r="1048537" s="3" customFormat="1" ht="13" x14ac:dyDescent="0.25"/>
    <row r="1048538" s="3" customFormat="1" ht="13" x14ac:dyDescent="0.25"/>
    <row r="1048539" s="3" customFormat="1" ht="13" x14ac:dyDescent="0.25"/>
    <row r="1048540" s="3" customFormat="1" ht="13" x14ac:dyDescent="0.25"/>
    <row r="1048541" s="3" customFormat="1" ht="13" x14ac:dyDescent="0.25"/>
    <row r="1048542" s="3" customFormat="1" ht="13" x14ac:dyDescent="0.25"/>
    <row r="1048543" s="3" customFormat="1" ht="13" x14ac:dyDescent="0.25"/>
    <row r="1048544" s="3" customFormat="1" ht="13" x14ac:dyDescent="0.25"/>
    <row r="1048545" s="3" customFormat="1" ht="13" x14ac:dyDescent="0.25"/>
    <row r="1048546" s="3" customFormat="1" ht="13" x14ac:dyDescent="0.25"/>
    <row r="1048547" s="3" customFormat="1" ht="13" x14ac:dyDescent="0.25"/>
    <row r="1048548" s="3" customFormat="1" ht="13" x14ac:dyDescent="0.25"/>
    <row r="1048549" s="3" customFormat="1" ht="13" x14ac:dyDescent="0.25"/>
    <row r="1048550" s="3" customFormat="1" ht="13" x14ac:dyDescent="0.25"/>
    <row r="1048551" s="3" customFormat="1" ht="13" x14ac:dyDescent="0.25"/>
    <row r="1048552" s="3" customFormat="1" ht="13" x14ac:dyDescent="0.25"/>
    <row r="1048553" s="3" customFormat="1" ht="13" x14ac:dyDescent="0.25"/>
    <row r="1048554" s="3" customFormat="1" ht="13" x14ac:dyDescent="0.25"/>
    <row r="1048555" s="3" customFormat="1" ht="13" x14ac:dyDescent="0.25"/>
    <row r="1048556" s="3" customFormat="1" ht="13" x14ac:dyDescent="0.25"/>
    <row r="1048557" s="3" customFormat="1" ht="13" x14ac:dyDescent="0.25"/>
    <row r="1048558" s="3" customFormat="1" ht="13" x14ac:dyDescent="0.25"/>
    <row r="1048559" s="3" customFormat="1" ht="13" x14ac:dyDescent="0.25"/>
    <row r="1048560" s="3" customFormat="1" ht="13" x14ac:dyDescent="0.25"/>
    <row r="1048561" s="3" customFormat="1" ht="13" x14ac:dyDescent="0.25"/>
    <row r="1048562" s="3" customFormat="1" ht="13" x14ac:dyDescent="0.25"/>
    <row r="1048563" s="3" customFormat="1" ht="13" x14ac:dyDescent="0.25"/>
    <row r="1048564" s="3" customFormat="1" ht="13" x14ac:dyDescent="0.25"/>
    <row r="1048565" s="3" customFormat="1" ht="13" x14ac:dyDescent="0.25"/>
    <row r="1048566" s="3" customFormat="1" ht="13" x14ac:dyDescent="0.25"/>
    <row r="1048567" s="3" customFormat="1" ht="13" x14ac:dyDescent="0.25"/>
    <row r="1048568" s="3" customFormat="1" ht="13" x14ac:dyDescent="0.25"/>
    <row r="1048569" s="3" customFormat="1" ht="13" x14ac:dyDescent="0.25"/>
    <row r="1048570" s="3" customFormat="1" ht="13" x14ac:dyDescent="0.25"/>
    <row r="1048571" s="3" customFormat="1" ht="13" x14ac:dyDescent="0.25"/>
    <row r="1048572" s="3" customFormat="1" ht="13" x14ac:dyDescent="0.25"/>
    <row r="1048573" s="3" customFormat="1" ht="13" x14ac:dyDescent="0.25"/>
    <row r="1048574" s="3" customFormat="1" ht="13" x14ac:dyDescent="0.25"/>
    <row r="1048575" s="3" customFormat="1" ht="13" x14ac:dyDescent="0.25"/>
    <row r="1048576" s="3" customFormat="1" ht="13" x14ac:dyDescent="0.25"/>
  </sheetData>
  <sheetProtection formatCells="0" insertHyperlinks="0" autoFilter="0"/>
  <autoFilter ref="A4:BB49" xr:uid="{00000000-0009-0000-0000-000004000000}"/>
  <mergeCells count="52">
    <mergeCell ref="AZ1:AZ4"/>
    <mergeCell ref="BA1:BA4"/>
    <mergeCell ref="BB1:BB4"/>
    <mergeCell ref="AU3:AU4"/>
    <mergeCell ref="AV3:AV4"/>
    <mergeCell ref="AW2:AW4"/>
    <mergeCell ref="AX1:AX4"/>
    <mergeCell ref="AY1:AY4"/>
    <mergeCell ref="AP3:AP4"/>
    <mergeCell ref="AQ3:AQ4"/>
    <mergeCell ref="AR3:AR4"/>
    <mergeCell ref="AS3:AS4"/>
    <mergeCell ref="AT3:AT4"/>
    <mergeCell ref="AK3:AK4"/>
    <mergeCell ref="AL3:AL4"/>
    <mergeCell ref="AM3:AM4"/>
    <mergeCell ref="AN3:AN4"/>
    <mergeCell ref="AO2:AO4"/>
    <mergeCell ref="AC3:AC4"/>
    <mergeCell ref="AD3:AD4"/>
    <mergeCell ref="AE3:AE4"/>
    <mergeCell ref="AF3:AF4"/>
    <mergeCell ref="AG2:AG4"/>
    <mergeCell ref="X3:X4"/>
    <mergeCell ref="Y3:Y4"/>
    <mergeCell ref="Z3:Z4"/>
    <mergeCell ref="AA3:AA4"/>
    <mergeCell ref="AB2:AB4"/>
    <mergeCell ref="E3:M3"/>
    <mergeCell ref="AH3:AJ3"/>
    <mergeCell ref="A3:A4"/>
    <mergeCell ref="B3:B4"/>
    <mergeCell ref="C3:C4"/>
    <mergeCell ref="D3:D4"/>
    <mergeCell ref="N2:N4"/>
    <mergeCell ref="O3:O4"/>
    <mergeCell ref="P3:P4"/>
    <mergeCell ref="Q3:Q4"/>
    <mergeCell ref="R3:R4"/>
    <mergeCell ref="S2:S4"/>
    <mergeCell ref="T3:T4"/>
    <mergeCell ref="U2:U4"/>
    <mergeCell ref="V3:V4"/>
    <mergeCell ref="W3:W4"/>
    <mergeCell ref="D1:U1"/>
    <mergeCell ref="V1:AV1"/>
    <mergeCell ref="D2:M2"/>
    <mergeCell ref="O2:R2"/>
    <mergeCell ref="V2:Y2"/>
    <mergeCell ref="AC2:AF2"/>
    <mergeCell ref="AH2:AN2"/>
    <mergeCell ref="AP2:AV2"/>
  </mergeCells>
  <phoneticPr fontId="11" type="noConversion"/>
  <pageMargins left="0.75" right="0.75" top="1" bottom="1" header="0.5" footer="0.5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K1048576"/>
  <sheetViews>
    <sheetView zoomScale="70" zoomScaleNormal="70" workbookViewId="0">
      <pane xSplit="3" ySplit="4" topLeftCell="D5" activePane="bottomRight" state="frozen"/>
      <selection pane="topRight"/>
      <selection pane="bottomLeft"/>
      <selection pane="bottomRight" activeCell="A5" sqref="A5:XFD5"/>
    </sheetView>
  </sheetViews>
  <sheetFormatPr defaultColWidth="8.9140625" defaultRowHeight="15" x14ac:dyDescent="0.25"/>
  <cols>
    <col min="1" max="1" width="12.33203125" style="3" customWidth="1"/>
    <col min="2" max="2" width="8.33203125" style="3" customWidth="1"/>
    <col min="3" max="4" width="12.58203125" style="3" customWidth="1"/>
    <col min="5" max="5" width="11.9140625" style="3" customWidth="1"/>
    <col min="6" max="6" width="15.6640625" style="3" customWidth="1"/>
    <col min="7" max="8" width="11.9140625" style="3" customWidth="1"/>
    <col min="9" max="9" width="10" style="4" customWidth="1"/>
    <col min="10" max="10" width="11.9140625" style="4" customWidth="1"/>
    <col min="11" max="11" width="13.83203125" style="4" customWidth="1"/>
    <col min="12" max="12" width="10" style="3" customWidth="1"/>
    <col min="13" max="13" width="13.83203125" style="3" customWidth="1"/>
    <col min="14" max="14" width="11.5" style="3" customWidth="1"/>
    <col min="15" max="15" width="8.6640625" style="3" customWidth="1"/>
    <col min="16" max="16" width="10.58203125" style="3" customWidth="1"/>
    <col min="17" max="17" width="55.4140625" style="3" customWidth="1"/>
    <col min="18" max="18" width="12.58203125" style="3" customWidth="1"/>
    <col min="19" max="19" width="6.9140625" style="3" customWidth="1"/>
    <col min="20" max="20" width="32.58203125" style="3" customWidth="1"/>
    <col min="21" max="21" width="6.9140625" style="3" customWidth="1"/>
    <col min="22" max="22" width="133.1640625" style="3" customWidth="1"/>
    <col min="23" max="23" width="8.6640625" style="3" customWidth="1"/>
    <col min="24" max="24" width="28.9140625" style="3" customWidth="1"/>
    <col min="25" max="25" width="12.58203125" style="3" customWidth="1"/>
    <col min="26" max="27" width="22.58203125" style="3" customWidth="1"/>
    <col min="28" max="28" width="18.58203125" style="3" customWidth="1"/>
    <col min="29" max="29" width="28.33203125" style="3" customWidth="1"/>
    <col min="30" max="30" width="18.58203125" style="3" customWidth="1"/>
    <col min="31" max="31" width="14.58203125" style="3" customWidth="1"/>
    <col min="32" max="33" width="18.58203125" style="3" customWidth="1"/>
    <col min="34" max="35" width="74.9140625" style="3" customWidth="1"/>
    <col min="36" max="36" width="8.33203125" style="3" customWidth="1"/>
    <col min="37" max="37" width="34.5" style="3" customWidth="1"/>
    <col min="38" max="38" width="5.08203125" style="3" customWidth="1"/>
    <col min="39" max="39" width="22.58203125" style="3" customWidth="1"/>
    <col min="40" max="40" width="5.08203125" style="3" customWidth="1"/>
    <col min="41" max="41" width="20.58203125" style="3" customWidth="1"/>
    <col min="42" max="42" width="16.9140625" style="3" customWidth="1"/>
    <col min="43" max="43" width="5.08203125" style="3" customWidth="1"/>
    <col min="44" max="44" width="8.6640625" style="3" customWidth="1"/>
    <col min="45" max="45" width="47.6640625" style="3" customWidth="1"/>
    <col min="46" max="46" width="12.58203125" style="3" customWidth="1"/>
    <col min="47" max="47" width="29" style="3" customWidth="1"/>
    <col min="48" max="48" width="16.58203125" style="3" customWidth="1"/>
    <col min="49" max="49" width="18.58203125" style="3" customWidth="1"/>
    <col min="50" max="50" width="14.58203125" style="3" customWidth="1"/>
    <col min="51" max="51" width="18.58203125" style="3" customWidth="1"/>
    <col min="52" max="52" width="11.5" style="3" customWidth="1"/>
    <col min="53" max="53" width="8.6640625" style="3" customWidth="1"/>
    <col min="54" max="54" width="10.58203125" style="3" customWidth="1"/>
    <col min="55" max="63" width="10.4140625" style="3" customWidth="1"/>
    <col min="64" max="16384" width="8.9140625" style="3"/>
  </cols>
  <sheetData>
    <row r="1" spans="1:63" ht="13" x14ac:dyDescent="0.25">
      <c r="A1" s="1"/>
      <c r="B1" s="1"/>
      <c r="C1" s="5"/>
      <c r="D1" s="62" t="s">
        <v>0</v>
      </c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3" t="s">
        <v>1</v>
      </c>
      <c r="W1" s="63"/>
      <c r="X1" s="63"/>
      <c r="Y1" s="63"/>
      <c r="Z1" s="63"/>
      <c r="AA1" s="63"/>
      <c r="AB1" s="63"/>
      <c r="AC1" s="63"/>
      <c r="AD1" s="63"/>
      <c r="AE1" s="63"/>
      <c r="AF1" s="63"/>
      <c r="AG1" s="63"/>
      <c r="AH1" s="63"/>
      <c r="AI1" s="63"/>
      <c r="AJ1" s="63"/>
      <c r="AK1" s="63"/>
      <c r="AL1" s="63"/>
      <c r="AM1" s="63"/>
      <c r="AN1" s="63"/>
      <c r="AO1" s="63"/>
      <c r="AP1" s="63"/>
      <c r="AQ1" s="63"/>
      <c r="AR1" s="63"/>
      <c r="AS1" s="63"/>
      <c r="AT1" s="63"/>
      <c r="AU1" s="63"/>
      <c r="AV1" s="63"/>
      <c r="AW1" s="10"/>
      <c r="AX1" s="82" t="s">
        <v>2</v>
      </c>
      <c r="AY1" s="83" t="s">
        <v>3</v>
      </c>
      <c r="AZ1" s="79" t="s">
        <v>4</v>
      </c>
      <c r="BA1" s="80" t="s">
        <v>5</v>
      </c>
      <c r="BB1" s="81" t="s">
        <v>6</v>
      </c>
      <c r="BC1" s="16"/>
      <c r="BD1" s="16"/>
      <c r="BE1" s="16"/>
      <c r="BF1" s="16"/>
      <c r="BG1" s="16"/>
      <c r="BH1" s="16"/>
      <c r="BI1" s="16"/>
      <c r="BJ1" s="16"/>
      <c r="BK1" s="16"/>
    </row>
    <row r="2" spans="1:63" ht="13" x14ac:dyDescent="0.25">
      <c r="A2" s="1"/>
      <c r="B2" s="1"/>
      <c r="C2" s="5"/>
      <c r="D2" s="64" t="s">
        <v>7</v>
      </c>
      <c r="E2" s="64"/>
      <c r="F2" s="64"/>
      <c r="G2" s="64"/>
      <c r="H2" s="64"/>
      <c r="I2" s="64"/>
      <c r="J2" s="64"/>
      <c r="K2" s="64"/>
      <c r="L2" s="64"/>
      <c r="M2" s="64"/>
      <c r="N2" s="64" t="s">
        <v>8</v>
      </c>
      <c r="O2" s="65" t="s">
        <v>9</v>
      </c>
      <c r="P2" s="65"/>
      <c r="Q2" s="65"/>
      <c r="R2" s="65"/>
      <c r="S2" s="65" t="s">
        <v>8</v>
      </c>
      <c r="T2" s="11" t="s">
        <v>10</v>
      </c>
      <c r="U2" s="75" t="s">
        <v>8</v>
      </c>
      <c r="V2" s="66" t="s">
        <v>11</v>
      </c>
      <c r="W2" s="66"/>
      <c r="X2" s="66"/>
      <c r="Y2" s="66"/>
      <c r="Z2" s="12"/>
      <c r="AA2" s="12"/>
      <c r="AB2" s="66" t="s">
        <v>12</v>
      </c>
      <c r="AC2" s="67" t="s">
        <v>13</v>
      </c>
      <c r="AD2" s="67"/>
      <c r="AE2" s="67"/>
      <c r="AF2" s="67"/>
      <c r="AG2" s="67" t="s">
        <v>14</v>
      </c>
      <c r="AH2" s="68" t="s">
        <v>15</v>
      </c>
      <c r="AI2" s="68"/>
      <c r="AJ2" s="68"/>
      <c r="AK2" s="68"/>
      <c r="AL2" s="68"/>
      <c r="AM2" s="68"/>
      <c r="AN2" s="68"/>
      <c r="AO2" s="68" t="s">
        <v>16</v>
      </c>
      <c r="AP2" s="69" t="s">
        <v>17</v>
      </c>
      <c r="AQ2" s="69"/>
      <c r="AR2" s="69"/>
      <c r="AS2" s="69"/>
      <c r="AT2" s="69"/>
      <c r="AU2" s="69"/>
      <c r="AV2" s="69"/>
      <c r="AW2" s="69" t="s">
        <v>18</v>
      </c>
      <c r="AX2" s="71"/>
      <c r="AY2" s="71"/>
      <c r="AZ2" s="71"/>
      <c r="BA2" s="71"/>
      <c r="BB2" s="71"/>
      <c r="BC2" s="16"/>
      <c r="BD2" s="16"/>
      <c r="BE2" s="16"/>
      <c r="BF2" s="16"/>
      <c r="BG2" s="16"/>
      <c r="BH2" s="16"/>
      <c r="BI2" s="16"/>
      <c r="BJ2" s="16"/>
      <c r="BK2" s="16"/>
    </row>
    <row r="3" spans="1:63" ht="13" x14ac:dyDescent="0.25">
      <c r="A3" s="72" t="s">
        <v>19</v>
      </c>
      <c r="B3" s="72" t="s">
        <v>20</v>
      </c>
      <c r="C3" s="73" t="s">
        <v>21</v>
      </c>
      <c r="D3" s="64" t="s">
        <v>22</v>
      </c>
      <c r="E3" s="70" t="s">
        <v>23</v>
      </c>
      <c r="F3" s="71"/>
      <c r="G3" s="71"/>
      <c r="H3" s="71"/>
      <c r="I3" s="71"/>
      <c r="J3" s="71"/>
      <c r="K3" s="71"/>
      <c r="L3" s="71"/>
      <c r="M3" s="71"/>
      <c r="N3" s="71"/>
      <c r="O3" s="65" t="s">
        <v>24</v>
      </c>
      <c r="P3" s="65" t="s">
        <v>25</v>
      </c>
      <c r="Q3" s="86" t="s">
        <v>26</v>
      </c>
      <c r="R3" s="65" t="s">
        <v>27</v>
      </c>
      <c r="S3" s="71"/>
      <c r="T3" s="75" t="s">
        <v>28</v>
      </c>
      <c r="U3" s="71"/>
      <c r="V3" s="66" t="s">
        <v>29</v>
      </c>
      <c r="W3" s="66" t="s">
        <v>30</v>
      </c>
      <c r="X3" s="66" t="s">
        <v>31</v>
      </c>
      <c r="Y3" s="66" t="s">
        <v>32</v>
      </c>
      <c r="Z3" s="76" t="s">
        <v>33</v>
      </c>
      <c r="AA3" s="76" t="s">
        <v>34</v>
      </c>
      <c r="AB3" s="71"/>
      <c r="AC3" s="67" t="s">
        <v>35</v>
      </c>
      <c r="AD3" s="67" t="s">
        <v>36</v>
      </c>
      <c r="AE3" s="67" t="s">
        <v>37</v>
      </c>
      <c r="AF3" s="67" t="s">
        <v>38</v>
      </c>
      <c r="AG3" s="71"/>
      <c r="AH3" s="68" t="s">
        <v>39</v>
      </c>
      <c r="AI3" s="71"/>
      <c r="AJ3" s="71"/>
      <c r="AK3" s="68" t="s">
        <v>40</v>
      </c>
      <c r="AL3" s="68" t="s">
        <v>41</v>
      </c>
      <c r="AM3" s="68" t="s">
        <v>42</v>
      </c>
      <c r="AN3" s="68" t="s">
        <v>41</v>
      </c>
      <c r="AO3" s="71"/>
      <c r="AP3" s="69" t="s">
        <v>43</v>
      </c>
      <c r="AQ3" s="69" t="s">
        <v>41</v>
      </c>
      <c r="AR3" s="69" t="s">
        <v>44</v>
      </c>
      <c r="AS3" s="69" t="s">
        <v>1377</v>
      </c>
      <c r="AT3" s="69" t="s">
        <v>46</v>
      </c>
      <c r="AU3" s="69" t="s">
        <v>47</v>
      </c>
      <c r="AV3" s="69" t="s">
        <v>48</v>
      </c>
      <c r="AW3" s="71"/>
      <c r="AX3" s="71"/>
      <c r="AY3" s="71"/>
      <c r="AZ3" s="71"/>
      <c r="BA3" s="71"/>
      <c r="BB3" s="71"/>
      <c r="BC3" s="16"/>
      <c r="BD3" s="16"/>
      <c r="BE3" s="16"/>
      <c r="BF3" s="16"/>
      <c r="BG3" s="16"/>
      <c r="BH3" s="16"/>
      <c r="BI3" s="16"/>
      <c r="BJ3" s="16"/>
      <c r="BK3" s="16"/>
    </row>
    <row r="4" spans="1:63" ht="13" x14ac:dyDescent="0.25">
      <c r="A4" s="71"/>
      <c r="B4" s="71"/>
      <c r="C4" s="74"/>
      <c r="D4" s="71"/>
      <c r="E4" s="6" t="s">
        <v>49</v>
      </c>
      <c r="F4" s="6" t="s">
        <v>50</v>
      </c>
      <c r="G4" s="6" t="s">
        <v>51</v>
      </c>
      <c r="H4" s="6" t="s">
        <v>52</v>
      </c>
      <c r="I4" s="6" t="s">
        <v>53</v>
      </c>
      <c r="J4" s="6" t="s">
        <v>54</v>
      </c>
      <c r="K4" s="6" t="s">
        <v>55</v>
      </c>
      <c r="L4" s="6" t="s">
        <v>23</v>
      </c>
      <c r="M4" s="6" t="s">
        <v>56</v>
      </c>
      <c r="N4" s="71"/>
      <c r="O4" s="71"/>
      <c r="P4" s="71"/>
      <c r="Q4" s="71"/>
      <c r="R4" s="71"/>
      <c r="S4" s="71"/>
      <c r="T4" s="71"/>
      <c r="U4" s="71"/>
      <c r="V4" s="71"/>
      <c r="W4" s="71"/>
      <c r="X4" s="71"/>
      <c r="Y4" s="71"/>
      <c r="Z4" s="77"/>
      <c r="AA4" s="77"/>
      <c r="AB4" s="71"/>
      <c r="AC4" s="71"/>
      <c r="AD4" s="71"/>
      <c r="AE4" s="71"/>
      <c r="AF4" s="71"/>
      <c r="AG4" s="71"/>
      <c r="AH4" s="14" t="s">
        <v>57</v>
      </c>
      <c r="AI4" s="14" t="s">
        <v>58</v>
      </c>
      <c r="AJ4" s="15" t="s">
        <v>59</v>
      </c>
      <c r="AK4" s="71"/>
      <c r="AL4" s="71"/>
      <c r="AM4" s="71"/>
      <c r="AN4" s="71"/>
      <c r="AO4" s="71"/>
      <c r="AP4" s="71"/>
      <c r="AQ4" s="71"/>
      <c r="AR4" s="71"/>
      <c r="AS4" s="71"/>
      <c r="AT4" s="71"/>
      <c r="AU4" s="71"/>
      <c r="AV4" s="71"/>
      <c r="AW4" s="71"/>
      <c r="AX4" s="71"/>
      <c r="AY4" s="71"/>
      <c r="AZ4" s="71"/>
      <c r="BA4" s="87">
        <v>127</v>
      </c>
      <c r="BB4" s="87">
        <v>127</v>
      </c>
      <c r="BC4" s="16"/>
      <c r="BD4" s="16"/>
      <c r="BE4" s="16"/>
      <c r="BF4" s="16"/>
      <c r="BG4" s="16"/>
      <c r="BH4" s="16"/>
      <c r="BI4" s="16"/>
      <c r="BJ4" s="16"/>
      <c r="BK4" s="16"/>
    </row>
    <row r="5" spans="1:63" s="55" customFormat="1" ht="13" x14ac:dyDescent="0.25">
      <c r="A5" s="56" t="s">
        <v>1046</v>
      </c>
      <c r="B5" s="56" t="s">
        <v>1047</v>
      </c>
      <c r="C5" s="56" t="s">
        <v>1048</v>
      </c>
      <c r="D5" s="57">
        <v>59.1207407407407</v>
      </c>
      <c r="E5" s="58" t="s">
        <v>76</v>
      </c>
      <c r="F5" s="58">
        <v>10</v>
      </c>
      <c r="G5" s="58" t="s">
        <v>64</v>
      </c>
      <c r="H5" s="58">
        <v>7</v>
      </c>
      <c r="I5" s="58">
        <v>7.5</v>
      </c>
      <c r="J5" s="58"/>
      <c r="K5" s="58"/>
      <c r="L5" s="58"/>
      <c r="M5" s="58"/>
      <c r="N5" s="59">
        <f>(D5+F5+I5+H5+K5+M5)*0.3</f>
        <v>25.086222222222208</v>
      </c>
      <c r="O5" s="58">
        <v>4.1669999999999998</v>
      </c>
      <c r="P5" s="59">
        <f t="shared" ref="P5:P68" si="0">O5*10+50</f>
        <v>91.67</v>
      </c>
      <c r="Q5" s="58" t="s">
        <v>1049</v>
      </c>
      <c r="R5" s="58">
        <v>0.6</v>
      </c>
      <c r="S5" s="58">
        <f t="shared" ref="S5:S68" si="1">(P5+R5)*0.6</f>
        <v>55.361999999999995</v>
      </c>
      <c r="T5" s="58">
        <v>91.5</v>
      </c>
      <c r="U5" s="58">
        <v>9.15</v>
      </c>
      <c r="V5" s="58" t="s">
        <v>1050</v>
      </c>
      <c r="W5" s="58">
        <v>6.6</v>
      </c>
      <c r="X5" s="58"/>
      <c r="Y5" s="58"/>
      <c r="Z5" s="58"/>
      <c r="AA5" s="58"/>
      <c r="AB5" s="58">
        <f t="shared" ref="AB5:AB68" si="2">W5+Y5+AA5</f>
        <v>6.6</v>
      </c>
      <c r="AC5" s="58"/>
      <c r="AD5" s="58"/>
      <c r="AE5" s="58"/>
      <c r="AF5" s="58"/>
      <c r="AG5" s="59">
        <f t="shared" ref="AG5:AG68" si="3">AD5+AF5</f>
        <v>0</v>
      </c>
      <c r="AH5" s="59" t="s">
        <v>1051</v>
      </c>
      <c r="AI5" s="59" t="s">
        <v>96</v>
      </c>
      <c r="AJ5" s="59">
        <v>1</v>
      </c>
      <c r="AK5" s="59"/>
      <c r="AL5" s="59"/>
      <c r="AM5" s="59" t="s">
        <v>1052</v>
      </c>
      <c r="AN5" s="59">
        <v>0.05</v>
      </c>
      <c r="AO5" s="59">
        <f t="shared" ref="AO5:AO68" si="4">AJ5+AL5+AN5</f>
        <v>1.05</v>
      </c>
      <c r="AP5" s="59" t="s">
        <v>1053</v>
      </c>
      <c r="AQ5" s="59">
        <v>0.5</v>
      </c>
      <c r="AR5" s="59"/>
      <c r="AS5" s="59" t="s">
        <v>1054</v>
      </c>
      <c r="AT5" s="59">
        <v>0.2</v>
      </c>
      <c r="AU5" s="59" t="s">
        <v>1371</v>
      </c>
      <c r="AV5" s="59">
        <v>0.3</v>
      </c>
      <c r="AW5" s="59">
        <f t="shared" ref="AW5:AW68" si="5">AT5+AV5+AQ5</f>
        <v>1</v>
      </c>
      <c r="AX5" s="59">
        <f t="shared" ref="AX5:AX68" si="6">N5+S5+U5</f>
        <v>89.598222222222205</v>
      </c>
      <c r="AY5" s="59">
        <f t="shared" ref="AY5:AY68" si="7">AB5+AG5+AO5+AW5</f>
        <v>8.6499999999999986</v>
      </c>
      <c r="AZ5" s="59">
        <f t="shared" ref="AZ5:AZ68" si="8">AX5+AY5</f>
        <v>98.248222222222211</v>
      </c>
      <c r="BA5" s="59">
        <f t="shared" ref="BA5:BA36" si="9">RANK(O5,O:O)</f>
        <v>4</v>
      </c>
      <c r="BB5" s="59">
        <f t="shared" ref="BB5:BB36" si="10">RANK(AZ5,AZ:AZ)</f>
        <v>1</v>
      </c>
    </row>
    <row r="6" spans="1:63" ht="13" x14ac:dyDescent="0.25">
      <c r="A6" s="7" t="s">
        <v>1046</v>
      </c>
      <c r="B6" s="7" t="s">
        <v>1055</v>
      </c>
      <c r="C6" s="7" t="s">
        <v>1056</v>
      </c>
      <c r="D6" s="2">
        <v>61.4540740740741</v>
      </c>
      <c r="E6" s="8" t="s">
        <v>76</v>
      </c>
      <c r="F6" s="8">
        <v>10</v>
      </c>
      <c r="G6" s="8" t="s">
        <v>64</v>
      </c>
      <c r="H6" s="8">
        <v>7</v>
      </c>
      <c r="I6" s="8">
        <v>7.5</v>
      </c>
      <c r="J6" s="8"/>
      <c r="K6" s="8"/>
      <c r="L6" s="8"/>
      <c r="M6" s="8"/>
      <c r="N6" s="1">
        <f t="shared" ref="N6:N37" si="11">(D6+F6+I6+H6+K6+M6)*0.3</f>
        <v>25.786222222222229</v>
      </c>
      <c r="O6" s="8">
        <v>3.996</v>
      </c>
      <c r="P6" s="1">
        <f t="shared" si="0"/>
        <v>89.960000000000008</v>
      </c>
      <c r="Q6" s="8" t="s">
        <v>127</v>
      </c>
      <c r="R6" s="8">
        <v>0.3</v>
      </c>
      <c r="S6" s="8">
        <f t="shared" si="1"/>
        <v>54.155999999999999</v>
      </c>
      <c r="T6" s="8">
        <v>92</v>
      </c>
      <c r="U6" s="8">
        <v>9.1999999999999993</v>
      </c>
      <c r="V6" s="8" t="s">
        <v>1057</v>
      </c>
      <c r="W6" s="8">
        <v>2.1</v>
      </c>
      <c r="X6" s="8"/>
      <c r="Y6" s="8"/>
      <c r="Z6" s="8"/>
      <c r="AA6" s="8"/>
      <c r="AB6" s="8">
        <f t="shared" si="2"/>
        <v>2.1</v>
      </c>
      <c r="AC6" s="8" t="s">
        <v>79</v>
      </c>
      <c r="AD6" s="8">
        <v>0.15</v>
      </c>
      <c r="AE6" s="8"/>
      <c r="AF6" s="8"/>
      <c r="AG6" s="1">
        <f t="shared" si="3"/>
        <v>0.15</v>
      </c>
      <c r="AH6" s="1" t="s">
        <v>1058</v>
      </c>
      <c r="AI6" s="1" t="s">
        <v>1058</v>
      </c>
      <c r="AJ6" s="1">
        <v>3.3</v>
      </c>
      <c r="AK6" s="1" t="s">
        <v>1059</v>
      </c>
      <c r="AL6" s="1">
        <v>0.65</v>
      </c>
      <c r="AM6" s="1" t="s">
        <v>1052</v>
      </c>
      <c r="AN6" s="1">
        <v>0.05</v>
      </c>
      <c r="AO6" s="1">
        <f t="shared" si="4"/>
        <v>3.9999999999999996</v>
      </c>
      <c r="AP6" s="1"/>
      <c r="AQ6" s="1"/>
      <c r="AR6" s="1"/>
      <c r="AS6" s="1"/>
      <c r="AT6" s="1"/>
      <c r="AU6" s="1" t="s">
        <v>1372</v>
      </c>
      <c r="AV6" s="1">
        <v>0.1</v>
      </c>
      <c r="AW6" s="1">
        <f t="shared" si="5"/>
        <v>0.1</v>
      </c>
      <c r="AX6" s="1">
        <f t="shared" si="6"/>
        <v>89.14222222222223</v>
      </c>
      <c r="AY6" s="1">
        <f t="shared" si="7"/>
        <v>6.35</v>
      </c>
      <c r="AZ6" s="1">
        <f t="shared" si="8"/>
        <v>95.492222222222225</v>
      </c>
      <c r="BA6" s="1">
        <f t="shared" si="9"/>
        <v>7</v>
      </c>
      <c r="BB6" s="1">
        <f t="shared" si="10"/>
        <v>6</v>
      </c>
      <c r="BC6" s="16"/>
      <c r="BD6" s="16"/>
      <c r="BE6" s="16"/>
      <c r="BF6" s="16"/>
      <c r="BG6" s="16"/>
      <c r="BH6" s="16"/>
      <c r="BI6" s="16"/>
      <c r="BJ6" s="16"/>
      <c r="BK6" s="16"/>
    </row>
    <row r="7" spans="1:63" ht="13" x14ac:dyDescent="0.25">
      <c r="A7" s="7" t="s">
        <v>1046</v>
      </c>
      <c r="B7" s="7" t="s">
        <v>1060</v>
      </c>
      <c r="C7" s="7" t="s">
        <v>1061</v>
      </c>
      <c r="D7" s="2">
        <v>58.613333333333301</v>
      </c>
      <c r="E7" s="8" t="s">
        <v>76</v>
      </c>
      <c r="F7" s="8">
        <v>10</v>
      </c>
      <c r="G7" s="8" t="s">
        <v>63</v>
      </c>
      <c r="H7" s="8">
        <v>9</v>
      </c>
      <c r="I7" s="8">
        <v>7.5</v>
      </c>
      <c r="J7" s="8"/>
      <c r="K7" s="8"/>
      <c r="L7" s="8"/>
      <c r="M7" s="8"/>
      <c r="N7" s="1">
        <f t="shared" si="11"/>
        <v>25.533999999999988</v>
      </c>
      <c r="O7" s="8">
        <v>3.9319999999999999</v>
      </c>
      <c r="P7" s="1">
        <f t="shared" si="0"/>
        <v>89.32</v>
      </c>
      <c r="Q7" s="8" t="s">
        <v>127</v>
      </c>
      <c r="R7" s="8">
        <v>0.3</v>
      </c>
      <c r="S7" s="8">
        <f t="shared" si="1"/>
        <v>53.771999999999991</v>
      </c>
      <c r="T7" s="8">
        <v>97.5</v>
      </c>
      <c r="U7" s="8">
        <v>9.75</v>
      </c>
      <c r="V7" s="8" t="s">
        <v>1062</v>
      </c>
      <c r="W7" s="8">
        <v>9</v>
      </c>
      <c r="X7" s="8"/>
      <c r="Y7" s="8"/>
      <c r="Z7" s="8"/>
      <c r="AA7" s="8"/>
      <c r="AB7" s="8">
        <f t="shared" si="2"/>
        <v>9</v>
      </c>
      <c r="AC7" s="8"/>
      <c r="AD7" s="8"/>
      <c r="AE7" s="8"/>
      <c r="AF7" s="8"/>
      <c r="AG7" s="1">
        <f t="shared" si="3"/>
        <v>0</v>
      </c>
      <c r="AH7" s="1"/>
      <c r="AI7" s="1"/>
      <c r="AJ7" s="1"/>
      <c r="AK7" s="1"/>
      <c r="AL7" s="1"/>
      <c r="AM7" s="1" t="s">
        <v>1052</v>
      </c>
      <c r="AN7" s="1">
        <v>0.05</v>
      </c>
      <c r="AO7" s="1">
        <f t="shared" si="4"/>
        <v>0.05</v>
      </c>
      <c r="AP7" s="1"/>
      <c r="AQ7" s="1"/>
      <c r="AR7" s="1"/>
      <c r="AS7" s="1"/>
      <c r="AT7" s="1"/>
      <c r="AU7" s="1" t="s">
        <v>1372</v>
      </c>
      <c r="AV7" s="1">
        <v>0.1</v>
      </c>
      <c r="AW7" s="1">
        <f t="shared" si="5"/>
        <v>0.1</v>
      </c>
      <c r="AX7" s="1">
        <f t="shared" si="6"/>
        <v>89.055999999999983</v>
      </c>
      <c r="AY7" s="1">
        <f t="shared" si="7"/>
        <v>9.15</v>
      </c>
      <c r="AZ7" s="1">
        <f t="shared" si="8"/>
        <v>98.205999999999989</v>
      </c>
      <c r="BA7" s="1">
        <f t="shared" si="9"/>
        <v>9</v>
      </c>
      <c r="BB7" s="1">
        <f t="shared" si="10"/>
        <v>2</v>
      </c>
      <c r="BC7" s="16"/>
      <c r="BD7" s="16"/>
      <c r="BE7" s="16"/>
      <c r="BF7" s="16"/>
      <c r="BG7" s="16"/>
      <c r="BH7" s="16"/>
      <c r="BI7" s="16"/>
      <c r="BJ7" s="16"/>
      <c r="BK7" s="16"/>
    </row>
    <row r="8" spans="1:63" ht="13" x14ac:dyDescent="0.25">
      <c r="A8" s="7" t="s">
        <v>1046</v>
      </c>
      <c r="B8" s="7" t="s">
        <v>1063</v>
      </c>
      <c r="C8" s="9" t="s">
        <v>1064</v>
      </c>
      <c r="D8" s="2">
        <v>60.639259259259298</v>
      </c>
      <c r="E8" s="8" t="s">
        <v>76</v>
      </c>
      <c r="F8" s="8">
        <v>10</v>
      </c>
      <c r="G8" s="8" t="s">
        <v>63</v>
      </c>
      <c r="H8" s="8">
        <v>9</v>
      </c>
      <c r="I8" s="8">
        <v>7.5</v>
      </c>
      <c r="J8" s="8" t="s">
        <v>348</v>
      </c>
      <c r="K8" s="8">
        <v>0.5</v>
      </c>
      <c r="L8" s="8"/>
      <c r="M8" s="8"/>
      <c r="N8" s="1">
        <f t="shared" si="11"/>
        <v>26.291777777777785</v>
      </c>
      <c r="O8" s="8">
        <v>3.786</v>
      </c>
      <c r="P8" s="1">
        <f t="shared" si="0"/>
        <v>87.86</v>
      </c>
      <c r="Q8" s="8" t="s">
        <v>127</v>
      </c>
      <c r="R8" s="8">
        <v>0.3</v>
      </c>
      <c r="S8" s="8">
        <f t="shared" si="1"/>
        <v>52.895999999999994</v>
      </c>
      <c r="T8" s="8">
        <v>93</v>
      </c>
      <c r="U8" s="8">
        <v>9.3000000000000007</v>
      </c>
      <c r="V8" s="8" t="s">
        <v>1065</v>
      </c>
      <c r="W8" s="8">
        <v>2.4</v>
      </c>
      <c r="X8" s="8"/>
      <c r="Y8" s="8"/>
      <c r="Z8" s="8"/>
      <c r="AA8" s="8"/>
      <c r="AB8" s="8">
        <f t="shared" si="2"/>
        <v>2.4</v>
      </c>
      <c r="AC8" s="8"/>
      <c r="AD8" s="8"/>
      <c r="AE8" s="8"/>
      <c r="AF8" s="8"/>
      <c r="AG8" s="1">
        <f t="shared" si="3"/>
        <v>0</v>
      </c>
      <c r="AH8" s="1" t="s">
        <v>1066</v>
      </c>
      <c r="AI8" s="1" t="s">
        <v>1066</v>
      </c>
      <c r="AJ8" s="1">
        <v>3.4</v>
      </c>
      <c r="AK8" s="1" t="s">
        <v>192</v>
      </c>
      <c r="AL8" s="1">
        <v>0.25</v>
      </c>
      <c r="AM8" s="1" t="s">
        <v>1052</v>
      </c>
      <c r="AN8" s="1">
        <v>0.05</v>
      </c>
      <c r="AO8" s="1">
        <f t="shared" si="4"/>
        <v>3.6999999999999997</v>
      </c>
      <c r="AP8" s="1" t="s">
        <v>1067</v>
      </c>
      <c r="AQ8" s="1">
        <v>0.5</v>
      </c>
      <c r="AR8" s="1"/>
      <c r="AS8" s="1"/>
      <c r="AT8" s="1"/>
      <c r="AU8" s="1" t="s">
        <v>65</v>
      </c>
      <c r="AV8" s="1">
        <v>0.1</v>
      </c>
      <c r="AW8" s="1">
        <f t="shared" si="5"/>
        <v>0.6</v>
      </c>
      <c r="AX8" s="1">
        <f t="shared" si="6"/>
        <v>88.487777777777779</v>
      </c>
      <c r="AY8" s="1">
        <f t="shared" si="7"/>
        <v>6.6999999999999993</v>
      </c>
      <c r="AZ8" s="1">
        <f t="shared" si="8"/>
        <v>95.187777777777782</v>
      </c>
      <c r="BA8" s="1">
        <f t="shared" si="9"/>
        <v>13</v>
      </c>
      <c r="BB8" s="1">
        <f t="shared" si="10"/>
        <v>7</v>
      </c>
      <c r="BC8" s="16"/>
      <c r="BD8" s="16"/>
      <c r="BE8" s="16"/>
      <c r="BF8" s="16"/>
      <c r="BG8" s="16"/>
      <c r="BH8" s="16"/>
      <c r="BI8" s="16"/>
      <c r="BJ8" s="16"/>
      <c r="BK8" s="16"/>
    </row>
    <row r="9" spans="1:63" ht="13" x14ac:dyDescent="0.25">
      <c r="A9" s="7" t="s">
        <v>1046</v>
      </c>
      <c r="B9" s="7" t="s">
        <v>1068</v>
      </c>
      <c r="C9" s="7" t="s">
        <v>1069</v>
      </c>
      <c r="D9" s="2">
        <v>60.4637037037037</v>
      </c>
      <c r="E9" s="8" t="s">
        <v>76</v>
      </c>
      <c r="F9" s="8">
        <v>10</v>
      </c>
      <c r="G9" s="8" t="s">
        <v>64</v>
      </c>
      <c r="H9" s="8">
        <v>7</v>
      </c>
      <c r="I9" s="8">
        <v>0</v>
      </c>
      <c r="J9" s="8"/>
      <c r="K9" s="8"/>
      <c r="L9" s="8"/>
      <c r="M9" s="8"/>
      <c r="N9" s="1">
        <f t="shared" si="11"/>
        <v>23.239111111111111</v>
      </c>
      <c r="O9" s="8">
        <v>3.4609999999999999</v>
      </c>
      <c r="P9" s="1">
        <f t="shared" si="0"/>
        <v>84.61</v>
      </c>
      <c r="Q9" s="8" t="s">
        <v>513</v>
      </c>
      <c r="R9" s="8">
        <v>0.5</v>
      </c>
      <c r="S9" s="8">
        <f t="shared" si="1"/>
        <v>51.065999999999995</v>
      </c>
      <c r="T9" s="8">
        <v>84</v>
      </c>
      <c r="U9" s="8">
        <v>8.4</v>
      </c>
      <c r="V9" s="8" t="s">
        <v>1070</v>
      </c>
      <c r="W9" s="8">
        <v>2.2000000000000002</v>
      </c>
      <c r="X9" s="8"/>
      <c r="Y9" s="8"/>
      <c r="Z9" s="8"/>
      <c r="AA9" s="8"/>
      <c r="AB9" s="8">
        <f t="shared" si="2"/>
        <v>2.2000000000000002</v>
      </c>
      <c r="AC9" s="8"/>
      <c r="AD9" s="8"/>
      <c r="AE9" s="8"/>
      <c r="AF9" s="8"/>
      <c r="AG9" s="1">
        <f t="shared" si="3"/>
        <v>0</v>
      </c>
      <c r="AH9" s="1"/>
      <c r="AI9" s="1"/>
      <c r="AJ9" s="1"/>
      <c r="AK9" s="1"/>
      <c r="AL9" s="1"/>
      <c r="AM9" s="1" t="s">
        <v>1052</v>
      </c>
      <c r="AN9" s="1">
        <v>0.05</v>
      </c>
      <c r="AO9" s="1">
        <f t="shared" si="4"/>
        <v>0.05</v>
      </c>
      <c r="AP9" s="1"/>
      <c r="AQ9" s="1"/>
      <c r="AR9" s="1"/>
      <c r="AS9" s="1"/>
      <c r="AT9" s="1"/>
      <c r="AU9" s="1" t="s">
        <v>65</v>
      </c>
      <c r="AV9" s="1">
        <v>0.1</v>
      </c>
      <c r="AW9" s="1">
        <f t="shared" si="5"/>
        <v>0.1</v>
      </c>
      <c r="AX9" s="1">
        <f t="shared" si="6"/>
        <v>82.705111111111108</v>
      </c>
      <c r="AY9" s="1">
        <f t="shared" si="7"/>
        <v>2.35</v>
      </c>
      <c r="AZ9" s="1">
        <f t="shared" si="8"/>
        <v>85.055111111111103</v>
      </c>
      <c r="BA9" s="1">
        <f t="shared" si="9"/>
        <v>28</v>
      </c>
      <c r="BB9" s="1">
        <f t="shared" si="10"/>
        <v>34</v>
      </c>
      <c r="BC9" s="16"/>
      <c r="BD9" s="16"/>
      <c r="BE9" s="16"/>
      <c r="BF9" s="16"/>
      <c r="BG9" s="16"/>
      <c r="BH9" s="16"/>
      <c r="BI9" s="16"/>
      <c r="BJ9" s="16"/>
      <c r="BK9" s="16"/>
    </row>
    <row r="10" spans="1:63" ht="13" x14ac:dyDescent="0.25">
      <c r="A10" s="7" t="s">
        <v>1046</v>
      </c>
      <c r="B10" s="7" t="s">
        <v>1071</v>
      </c>
      <c r="C10" s="7" t="s">
        <v>1072</v>
      </c>
      <c r="D10" s="2">
        <v>60.335555555555601</v>
      </c>
      <c r="E10" s="8" t="s">
        <v>76</v>
      </c>
      <c r="F10" s="8">
        <v>10</v>
      </c>
      <c r="G10" s="8" t="s">
        <v>64</v>
      </c>
      <c r="H10" s="8">
        <v>7</v>
      </c>
      <c r="I10" s="8">
        <v>1.95</v>
      </c>
      <c r="J10" s="8"/>
      <c r="K10" s="8"/>
      <c r="L10" s="8"/>
      <c r="M10" s="8"/>
      <c r="N10" s="1">
        <f t="shared" si="11"/>
        <v>23.785666666666682</v>
      </c>
      <c r="O10" s="8">
        <v>3.4540000000000002</v>
      </c>
      <c r="P10" s="1">
        <f t="shared" si="0"/>
        <v>84.539999999999992</v>
      </c>
      <c r="Q10" s="8" t="s">
        <v>1073</v>
      </c>
      <c r="R10" s="8">
        <v>0.2</v>
      </c>
      <c r="S10" s="8">
        <f t="shared" si="1"/>
        <v>50.843999999999994</v>
      </c>
      <c r="T10" s="8">
        <v>79.5</v>
      </c>
      <c r="U10" s="8">
        <v>7.95</v>
      </c>
      <c r="V10" s="8" t="s">
        <v>508</v>
      </c>
      <c r="W10" s="8">
        <v>2</v>
      </c>
      <c r="X10" s="8"/>
      <c r="Y10" s="8"/>
      <c r="Z10" s="8"/>
      <c r="AA10" s="8"/>
      <c r="AB10" s="8">
        <f t="shared" si="2"/>
        <v>2</v>
      </c>
      <c r="AC10" s="8"/>
      <c r="AD10" s="8"/>
      <c r="AE10" s="8"/>
      <c r="AF10" s="8"/>
      <c r="AG10" s="1">
        <f t="shared" si="3"/>
        <v>0</v>
      </c>
      <c r="AH10" s="1"/>
      <c r="AI10" s="1"/>
      <c r="AJ10" s="1"/>
      <c r="AK10" s="1"/>
      <c r="AL10" s="1"/>
      <c r="AM10" s="1" t="s">
        <v>1052</v>
      </c>
      <c r="AN10" s="1">
        <v>0.05</v>
      </c>
      <c r="AO10" s="1">
        <f t="shared" si="4"/>
        <v>0.05</v>
      </c>
      <c r="AP10" s="1"/>
      <c r="AQ10" s="1"/>
      <c r="AR10" s="1"/>
      <c r="AS10" s="1"/>
      <c r="AT10" s="1"/>
      <c r="AU10" s="1" t="s">
        <v>65</v>
      </c>
      <c r="AV10" s="1">
        <v>0.1</v>
      </c>
      <c r="AW10" s="1">
        <f t="shared" si="5"/>
        <v>0.1</v>
      </c>
      <c r="AX10" s="1">
        <f t="shared" si="6"/>
        <v>82.579666666666682</v>
      </c>
      <c r="AY10" s="1">
        <f t="shared" si="7"/>
        <v>2.15</v>
      </c>
      <c r="AZ10" s="1">
        <f t="shared" si="8"/>
        <v>84.729666666666688</v>
      </c>
      <c r="BA10" s="1">
        <f t="shared" si="9"/>
        <v>29</v>
      </c>
      <c r="BB10" s="1">
        <f t="shared" si="10"/>
        <v>36</v>
      </c>
      <c r="BC10" s="16"/>
      <c r="BD10" s="16"/>
      <c r="BE10" s="16"/>
      <c r="BF10" s="16"/>
      <c r="BG10" s="16"/>
      <c r="BH10" s="16"/>
      <c r="BI10" s="16"/>
      <c r="BJ10" s="16"/>
      <c r="BK10" s="16"/>
    </row>
    <row r="11" spans="1:63" ht="13" x14ac:dyDescent="0.25">
      <c r="A11" s="7" t="s">
        <v>1046</v>
      </c>
      <c r="B11" s="7" t="s">
        <v>1074</v>
      </c>
      <c r="C11" s="7" t="s">
        <v>1075</v>
      </c>
      <c r="D11" s="2">
        <v>57.405925925925899</v>
      </c>
      <c r="E11" s="8" t="s">
        <v>76</v>
      </c>
      <c r="F11" s="8">
        <v>10</v>
      </c>
      <c r="G11" s="8" t="s">
        <v>64</v>
      </c>
      <c r="H11" s="8">
        <v>7</v>
      </c>
      <c r="I11" s="8">
        <v>2.7</v>
      </c>
      <c r="J11" s="8"/>
      <c r="K11" s="8"/>
      <c r="L11" s="8"/>
      <c r="M11" s="8"/>
      <c r="N11" s="1">
        <f t="shared" si="11"/>
        <v>23.131777777777771</v>
      </c>
      <c r="O11" s="8">
        <v>3.4180000000000001</v>
      </c>
      <c r="P11" s="1">
        <f t="shared" si="0"/>
        <v>84.18</v>
      </c>
      <c r="Q11" s="8"/>
      <c r="R11" s="8"/>
      <c r="S11" s="8">
        <f t="shared" si="1"/>
        <v>50.508000000000003</v>
      </c>
      <c r="T11" s="8">
        <v>85</v>
      </c>
      <c r="U11" s="8">
        <v>8.5</v>
      </c>
      <c r="V11" s="8"/>
      <c r="W11" s="8"/>
      <c r="X11" s="8"/>
      <c r="Y11" s="8"/>
      <c r="Z11" s="8"/>
      <c r="AA11" s="8"/>
      <c r="AB11" s="8">
        <f t="shared" si="2"/>
        <v>0</v>
      </c>
      <c r="AC11" s="8"/>
      <c r="AD11" s="8"/>
      <c r="AE11" s="8"/>
      <c r="AF11" s="8"/>
      <c r="AG11" s="1">
        <f t="shared" si="3"/>
        <v>0</v>
      </c>
      <c r="AH11" s="1"/>
      <c r="AI11" s="1"/>
      <c r="AJ11" s="1"/>
      <c r="AK11" s="1"/>
      <c r="AL11" s="1"/>
      <c r="AM11" s="1" t="s">
        <v>1052</v>
      </c>
      <c r="AN11" s="1">
        <v>0.05</v>
      </c>
      <c r="AO11" s="1">
        <f t="shared" si="4"/>
        <v>0.05</v>
      </c>
      <c r="AP11" s="1"/>
      <c r="AQ11" s="1"/>
      <c r="AR11" s="1"/>
      <c r="AS11" s="1"/>
      <c r="AT11" s="1"/>
      <c r="AU11" s="1" t="s">
        <v>65</v>
      </c>
      <c r="AV11" s="1">
        <v>0.1</v>
      </c>
      <c r="AW11" s="1">
        <f t="shared" si="5"/>
        <v>0.1</v>
      </c>
      <c r="AX11" s="1">
        <f t="shared" si="6"/>
        <v>82.139777777777766</v>
      </c>
      <c r="AY11" s="1">
        <f t="shared" si="7"/>
        <v>0.15000000000000002</v>
      </c>
      <c r="AZ11" s="1">
        <f t="shared" si="8"/>
        <v>82.289777777777772</v>
      </c>
      <c r="BA11" s="1">
        <f t="shared" si="9"/>
        <v>30</v>
      </c>
      <c r="BB11" s="1">
        <f t="shared" si="10"/>
        <v>47</v>
      </c>
      <c r="BC11" s="16"/>
      <c r="BD11" s="16"/>
      <c r="BE11" s="16"/>
      <c r="BF11" s="16"/>
      <c r="BG11" s="16"/>
      <c r="BH11" s="16"/>
      <c r="BI11" s="16"/>
      <c r="BJ11" s="16"/>
      <c r="BK11" s="16"/>
    </row>
    <row r="12" spans="1:63" ht="13" x14ac:dyDescent="0.25">
      <c r="A12" s="7" t="s">
        <v>1046</v>
      </c>
      <c r="B12" s="7" t="s">
        <v>723</v>
      </c>
      <c r="C12" s="7" t="s">
        <v>1076</v>
      </c>
      <c r="D12" s="2">
        <v>60.494814814814802</v>
      </c>
      <c r="E12" s="8" t="s">
        <v>76</v>
      </c>
      <c r="F12" s="8">
        <v>10</v>
      </c>
      <c r="G12" s="8" t="s">
        <v>64</v>
      </c>
      <c r="H12" s="8">
        <v>7</v>
      </c>
      <c r="I12" s="8">
        <v>4.5750000000000002</v>
      </c>
      <c r="J12" s="8"/>
      <c r="K12" s="8"/>
      <c r="L12" s="8"/>
      <c r="M12" s="8"/>
      <c r="N12" s="1">
        <f t="shared" si="11"/>
        <v>24.62094444444444</v>
      </c>
      <c r="O12" s="8">
        <v>3.331</v>
      </c>
      <c r="P12" s="1">
        <f t="shared" si="0"/>
        <v>83.31</v>
      </c>
      <c r="Q12" s="8" t="s">
        <v>1366</v>
      </c>
      <c r="R12" s="8">
        <v>0.3</v>
      </c>
      <c r="S12" s="8">
        <f t="shared" si="1"/>
        <v>50.165999999999997</v>
      </c>
      <c r="T12" s="8">
        <v>78</v>
      </c>
      <c r="U12" s="8">
        <v>7.8</v>
      </c>
      <c r="V12" s="8" t="s">
        <v>1077</v>
      </c>
      <c r="W12" s="8">
        <v>1</v>
      </c>
      <c r="X12" s="8"/>
      <c r="Y12" s="8"/>
      <c r="Z12" s="8"/>
      <c r="AA12" s="8"/>
      <c r="AB12" s="8">
        <f t="shared" si="2"/>
        <v>1</v>
      </c>
      <c r="AC12" s="8"/>
      <c r="AD12" s="8"/>
      <c r="AE12" s="8"/>
      <c r="AF12" s="8"/>
      <c r="AG12" s="1">
        <f t="shared" si="3"/>
        <v>0</v>
      </c>
      <c r="AH12" s="1"/>
      <c r="AI12" s="1"/>
      <c r="AJ12" s="1"/>
      <c r="AK12" s="16"/>
      <c r="AL12" s="1"/>
      <c r="AM12" s="1" t="s">
        <v>1052</v>
      </c>
      <c r="AN12" s="1">
        <v>0.05</v>
      </c>
      <c r="AO12" s="1">
        <f t="shared" si="4"/>
        <v>0.05</v>
      </c>
      <c r="AP12" s="1"/>
      <c r="AQ12" s="1"/>
      <c r="AR12" s="1"/>
      <c r="AS12" s="1"/>
      <c r="AT12" s="1"/>
      <c r="AU12" s="1" t="s">
        <v>65</v>
      </c>
      <c r="AV12" s="1">
        <v>0.1</v>
      </c>
      <c r="AW12" s="1">
        <f t="shared" si="5"/>
        <v>0.1</v>
      </c>
      <c r="AX12" s="1">
        <f t="shared" si="6"/>
        <v>82.586944444444427</v>
      </c>
      <c r="AY12" s="1">
        <f t="shared" si="7"/>
        <v>1.1500000000000001</v>
      </c>
      <c r="AZ12" s="1">
        <f t="shared" si="8"/>
        <v>83.736944444444433</v>
      </c>
      <c r="BA12" s="1">
        <f t="shared" si="9"/>
        <v>34</v>
      </c>
      <c r="BB12" s="1">
        <f t="shared" si="10"/>
        <v>38</v>
      </c>
      <c r="BC12" s="16"/>
      <c r="BD12" s="16"/>
      <c r="BE12" s="16"/>
      <c r="BF12" s="16"/>
      <c r="BG12" s="16"/>
      <c r="BH12" s="16"/>
      <c r="BI12" s="16"/>
      <c r="BJ12" s="16"/>
      <c r="BK12" s="16"/>
    </row>
    <row r="13" spans="1:63" ht="13" x14ac:dyDescent="0.25">
      <c r="A13" s="7" t="s">
        <v>1046</v>
      </c>
      <c r="B13" s="7" t="s">
        <v>1078</v>
      </c>
      <c r="C13" s="7" t="s">
        <v>1079</v>
      </c>
      <c r="D13" s="2">
        <v>62.429259259259297</v>
      </c>
      <c r="E13" s="8" t="s">
        <v>76</v>
      </c>
      <c r="F13" s="8">
        <v>10</v>
      </c>
      <c r="G13" s="8" t="s">
        <v>64</v>
      </c>
      <c r="H13" s="8">
        <v>7</v>
      </c>
      <c r="I13" s="8">
        <v>2.4750000000000001</v>
      </c>
      <c r="J13" s="8"/>
      <c r="K13" s="8"/>
      <c r="L13" s="8"/>
      <c r="M13" s="8"/>
      <c r="N13" s="1">
        <f t="shared" si="11"/>
        <v>24.571277777777787</v>
      </c>
      <c r="O13" s="8">
        <v>3.2989999999999999</v>
      </c>
      <c r="P13" s="1">
        <f t="shared" si="0"/>
        <v>82.990000000000009</v>
      </c>
      <c r="Q13" s="8"/>
      <c r="R13" s="8"/>
      <c r="S13" s="8">
        <f t="shared" si="1"/>
        <v>49.794000000000004</v>
      </c>
      <c r="T13" s="8">
        <v>82</v>
      </c>
      <c r="U13" s="8">
        <v>8.1999999999999993</v>
      </c>
      <c r="V13" s="8" t="s">
        <v>1080</v>
      </c>
      <c r="W13" s="8">
        <v>4</v>
      </c>
      <c r="X13" s="8"/>
      <c r="Y13" s="8"/>
      <c r="Z13" s="8"/>
      <c r="AA13" s="8"/>
      <c r="AB13" s="8">
        <f t="shared" si="2"/>
        <v>4</v>
      </c>
      <c r="AC13" s="8"/>
      <c r="AD13" s="8"/>
      <c r="AE13" s="8"/>
      <c r="AF13" s="8"/>
      <c r="AG13" s="1">
        <f t="shared" si="3"/>
        <v>0</v>
      </c>
      <c r="AH13" s="1" t="s">
        <v>80</v>
      </c>
      <c r="AI13" s="1" t="s">
        <v>80</v>
      </c>
      <c r="AJ13" s="1">
        <v>2</v>
      </c>
      <c r="AK13" s="1"/>
      <c r="AL13" s="1"/>
      <c r="AM13" s="1" t="s">
        <v>1052</v>
      </c>
      <c r="AN13" s="1">
        <v>0.05</v>
      </c>
      <c r="AO13" s="1">
        <f t="shared" si="4"/>
        <v>2.0499999999999998</v>
      </c>
      <c r="AP13" s="1"/>
      <c r="AQ13" s="1"/>
      <c r="AR13" s="1"/>
      <c r="AS13" s="1"/>
      <c r="AT13" s="1"/>
      <c r="AU13" s="1" t="s">
        <v>65</v>
      </c>
      <c r="AV13" s="1">
        <v>0.1</v>
      </c>
      <c r="AW13" s="1">
        <f t="shared" si="5"/>
        <v>0.1</v>
      </c>
      <c r="AX13" s="1">
        <f t="shared" si="6"/>
        <v>82.565277777777794</v>
      </c>
      <c r="AY13" s="1">
        <f t="shared" si="7"/>
        <v>6.1499999999999995</v>
      </c>
      <c r="AZ13" s="1">
        <f t="shared" si="8"/>
        <v>88.7152777777778</v>
      </c>
      <c r="BA13" s="1">
        <f t="shared" si="9"/>
        <v>36</v>
      </c>
      <c r="BB13" s="1">
        <f t="shared" si="10"/>
        <v>18</v>
      </c>
      <c r="BC13" s="16"/>
      <c r="BD13" s="16"/>
      <c r="BE13" s="16"/>
      <c r="BF13" s="16"/>
      <c r="BG13" s="16"/>
      <c r="BH13" s="16"/>
      <c r="BI13" s="16"/>
      <c r="BJ13" s="16"/>
      <c r="BK13" s="16"/>
    </row>
    <row r="14" spans="1:63" ht="13" x14ac:dyDescent="0.25">
      <c r="A14" s="7" t="s">
        <v>1046</v>
      </c>
      <c r="B14" s="7" t="s">
        <v>1081</v>
      </c>
      <c r="C14" s="7" t="s">
        <v>1082</v>
      </c>
      <c r="D14" s="2">
        <v>60.709629629629603</v>
      </c>
      <c r="E14" s="8" t="s">
        <v>76</v>
      </c>
      <c r="F14" s="8">
        <v>10</v>
      </c>
      <c r="G14" s="8" t="s">
        <v>64</v>
      </c>
      <c r="H14" s="8">
        <v>7</v>
      </c>
      <c r="I14" s="8">
        <v>0</v>
      </c>
      <c r="J14" s="8"/>
      <c r="K14" s="8"/>
      <c r="L14" s="8"/>
      <c r="M14" s="8"/>
      <c r="N14" s="1">
        <f t="shared" si="11"/>
        <v>23.312888888888882</v>
      </c>
      <c r="O14" s="8">
        <v>3.2839999999999998</v>
      </c>
      <c r="P14" s="1">
        <f t="shared" si="0"/>
        <v>82.84</v>
      </c>
      <c r="Q14" s="8" t="s">
        <v>1083</v>
      </c>
      <c r="R14" s="8">
        <v>0.5</v>
      </c>
      <c r="S14" s="8">
        <f t="shared" si="1"/>
        <v>50.003999999999998</v>
      </c>
      <c r="T14" s="8">
        <v>80</v>
      </c>
      <c r="U14" s="8">
        <v>8</v>
      </c>
      <c r="V14" s="8" t="s">
        <v>1084</v>
      </c>
      <c r="W14" s="8">
        <v>6</v>
      </c>
      <c r="X14" s="8"/>
      <c r="Y14" s="8"/>
      <c r="Z14" s="8"/>
      <c r="AA14" s="8"/>
      <c r="AB14" s="8">
        <f t="shared" si="2"/>
        <v>6</v>
      </c>
      <c r="AC14" s="8"/>
      <c r="AD14" s="8"/>
      <c r="AE14" s="8"/>
      <c r="AF14" s="8"/>
      <c r="AG14" s="1">
        <f t="shared" si="3"/>
        <v>0</v>
      </c>
      <c r="AH14" s="1" t="s">
        <v>69</v>
      </c>
      <c r="AI14" s="1" t="s">
        <v>69</v>
      </c>
      <c r="AJ14" s="1">
        <v>1</v>
      </c>
      <c r="AK14" s="1"/>
      <c r="AL14" s="1"/>
      <c r="AM14" s="1" t="s">
        <v>1052</v>
      </c>
      <c r="AN14" s="1">
        <v>0.05</v>
      </c>
      <c r="AO14" s="1">
        <f t="shared" si="4"/>
        <v>1.05</v>
      </c>
      <c r="AP14" s="1"/>
      <c r="AQ14" s="1"/>
      <c r="AR14" s="1"/>
      <c r="AS14" s="1"/>
      <c r="AT14" s="1"/>
      <c r="AU14" s="1" t="s">
        <v>65</v>
      </c>
      <c r="AV14" s="1">
        <v>0.1</v>
      </c>
      <c r="AW14" s="1">
        <f t="shared" si="5"/>
        <v>0.1</v>
      </c>
      <c r="AX14" s="1">
        <f t="shared" si="6"/>
        <v>81.316888888888883</v>
      </c>
      <c r="AY14" s="1">
        <f t="shared" si="7"/>
        <v>7.1499999999999995</v>
      </c>
      <c r="AZ14" s="1">
        <f t="shared" si="8"/>
        <v>88.466888888888889</v>
      </c>
      <c r="BA14" s="1">
        <f t="shared" si="9"/>
        <v>37</v>
      </c>
      <c r="BB14" s="1">
        <f t="shared" si="10"/>
        <v>21</v>
      </c>
      <c r="BC14" s="16"/>
      <c r="BD14" s="16"/>
      <c r="BE14" s="16"/>
      <c r="BF14" s="16"/>
      <c r="BG14" s="16"/>
      <c r="BH14" s="16"/>
      <c r="BI14" s="16"/>
      <c r="BJ14" s="16"/>
      <c r="BK14" s="16"/>
    </row>
    <row r="15" spans="1:63" ht="13" x14ac:dyDescent="0.25">
      <c r="A15" s="7" t="s">
        <v>1046</v>
      </c>
      <c r="B15" s="7" t="s">
        <v>1085</v>
      </c>
      <c r="C15" s="7" t="s">
        <v>1086</v>
      </c>
      <c r="D15" s="2">
        <v>61.594814814814796</v>
      </c>
      <c r="E15" s="8" t="s">
        <v>76</v>
      </c>
      <c r="F15" s="8">
        <v>10</v>
      </c>
      <c r="G15" s="8" t="s">
        <v>64</v>
      </c>
      <c r="H15" s="8">
        <v>7</v>
      </c>
      <c r="I15" s="8">
        <v>1.95</v>
      </c>
      <c r="J15" s="8"/>
      <c r="K15" s="8"/>
      <c r="L15" s="8"/>
      <c r="M15" s="8"/>
      <c r="N15" s="1">
        <f t="shared" si="11"/>
        <v>24.163444444444441</v>
      </c>
      <c r="O15" s="8">
        <v>3.1219999999999999</v>
      </c>
      <c r="P15" s="1">
        <f t="shared" si="0"/>
        <v>81.22</v>
      </c>
      <c r="Q15" s="8" t="s">
        <v>574</v>
      </c>
      <c r="R15" s="8">
        <v>0</v>
      </c>
      <c r="S15" s="8">
        <f t="shared" si="1"/>
        <v>48.731999999999999</v>
      </c>
      <c r="T15" s="8">
        <v>94</v>
      </c>
      <c r="U15" s="8">
        <v>9.4</v>
      </c>
      <c r="V15" s="8" t="s">
        <v>1087</v>
      </c>
      <c r="W15" s="8">
        <v>1</v>
      </c>
      <c r="X15" s="8"/>
      <c r="Y15" s="8"/>
      <c r="Z15" s="8"/>
      <c r="AA15" s="8"/>
      <c r="AB15" s="8">
        <f t="shared" si="2"/>
        <v>1</v>
      </c>
      <c r="AC15" s="8"/>
      <c r="AD15" s="8"/>
      <c r="AE15" s="8"/>
      <c r="AF15" s="8"/>
      <c r="AG15" s="1">
        <f t="shared" si="3"/>
        <v>0</v>
      </c>
      <c r="AH15" s="1" t="s">
        <v>1088</v>
      </c>
      <c r="AI15" s="1" t="s">
        <v>1088</v>
      </c>
      <c r="AJ15" s="1">
        <v>1.7</v>
      </c>
      <c r="AK15" s="1" t="s">
        <v>175</v>
      </c>
      <c r="AL15" s="1">
        <v>0.2</v>
      </c>
      <c r="AM15" s="1" t="s">
        <v>1052</v>
      </c>
      <c r="AN15" s="1">
        <v>0.05</v>
      </c>
      <c r="AO15" s="1">
        <f t="shared" si="4"/>
        <v>1.95</v>
      </c>
      <c r="AP15" s="1"/>
      <c r="AQ15" s="1"/>
      <c r="AR15" s="1"/>
      <c r="AS15" s="1"/>
      <c r="AT15" s="1"/>
      <c r="AU15" s="1" t="s">
        <v>1370</v>
      </c>
      <c r="AV15" s="1">
        <v>0.3</v>
      </c>
      <c r="AW15" s="1">
        <f t="shared" si="5"/>
        <v>0.3</v>
      </c>
      <c r="AX15" s="1">
        <f t="shared" si="6"/>
        <v>82.295444444444442</v>
      </c>
      <c r="AY15" s="1">
        <f t="shared" si="7"/>
        <v>3.25</v>
      </c>
      <c r="AZ15" s="1">
        <f t="shared" si="8"/>
        <v>85.545444444444442</v>
      </c>
      <c r="BA15" s="1">
        <f t="shared" si="9"/>
        <v>46</v>
      </c>
      <c r="BB15" s="1">
        <f t="shared" si="10"/>
        <v>31</v>
      </c>
      <c r="BC15" s="16"/>
      <c r="BD15" s="16"/>
      <c r="BE15" s="16"/>
      <c r="BF15" s="16"/>
      <c r="BG15" s="16"/>
      <c r="BH15" s="16"/>
      <c r="BI15" s="16"/>
      <c r="BJ15" s="16"/>
      <c r="BK15" s="16"/>
    </row>
    <row r="16" spans="1:63" ht="13" x14ac:dyDescent="0.25">
      <c r="A16" s="7" t="s">
        <v>1046</v>
      </c>
      <c r="B16" s="7" t="s">
        <v>1089</v>
      </c>
      <c r="C16" s="7" t="s">
        <v>1090</v>
      </c>
      <c r="D16" s="2">
        <v>58.9674074074074</v>
      </c>
      <c r="E16" s="8" t="s">
        <v>76</v>
      </c>
      <c r="F16" s="8">
        <v>10</v>
      </c>
      <c r="G16" s="8" t="s">
        <v>64</v>
      </c>
      <c r="H16" s="8">
        <v>7</v>
      </c>
      <c r="I16" s="8">
        <v>0</v>
      </c>
      <c r="J16" s="8"/>
      <c r="K16" s="8"/>
      <c r="L16" s="8"/>
      <c r="M16" s="8"/>
      <c r="N16" s="1">
        <f t="shared" si="11"/>
        <v>22.790222222222216</v>
      </c>
      <c r="O16" s="8">
        <v>2.9689999999999999</v>
      </c>
      <c r="P16" s="1">
        <f t="shared" si="0"/>
        <v>79.69</v>
      </c>
      <c r="Q16" s="8"/>
      <c r="R16" s="8"/>
      <c r="S16" s="8">
        <f t="shared" si="1"/>
        <v>47.814</v>
      </c>
      <c r="T16" s="8">
        <v>75</v>
      </c>
      <c r="U16" s="8">
        <v>7.5</v>
      </c>
      <c r="V16" s="8"/>
      <c r="W16" s="8"/>
      <c r="X16" s="8"/>
      <c r="Y16" s="8"/>
      <c r="Z16" s="8"/>
      <c r="AA16" s="8"/>
      <c r="AB16" s="8">
        <f t="shared" si="2"/>
        <v>0</v>
      </c>
      <c r="AC16" s="8"/>
      <c r="AD16" s="8"/>
      <c r="AE16" s="8"/>
      <c r="AF16" s="8"/>
      <c r="AG16" s="1">
        <f t="shared" si="3"/>
        <v>0</v>
      </c>
      <c r="AH16" s="1"/>
      <c r="AI16" s="1"/>
      <c r="AJ16" s="1"/>
      <c r="AK16" s="1"/>
      <c r="AL16" s="1"/>
      <c r="AM16" s="1" t="s">
        <v>1052</v>
      </c>
      <c r="AN16" s="1">
        <v>0.05</v>
      </c>
      <c r="AO16" s="1">
        <f t="shared" si="4"/>
        <v>0.05</v>
      </c>
      <c r="AP16" s="1"/>
      <c r="AQ16" s="1"/>
      <c r="AR16" s="1"/>
      <c r="AS16" s="1"/>
      <c r="AT16" s="1"/>
      <c r="AU16" s="1" t="s">
        <v>1372</v>
      </c>
      <c r="AV16" s="1">
        <v>0.1</v>
      </c>
      <c r="AW16" s="1">
        <f t="shared" si="5"/>
        <v>0.1</v>
      </c>
      <c r="AX16" s="1">
        <f t="shared" si="6"/>
        <v>78.104222222222219</v>
      </c>
      <c r="AY16" s="1">
        <f t="shared" si="7"/>
        <v>0.15000000000000002</v>
      </c>
      <c r="AZ16" s="1">
        <f t="shared" si="8"/>
        <v>78.254222222222225</v>
      </c>
      <c r="BA16" s="1">
        <f t="shared" si="9"/>
        <v>54</v>
      </c>
      <c r="BB16" s="1">
        <f t="shared" si="10"/>
        <v>66</v>
      </c>
      <c r="BC16" s="16"/>
      <c r="BD16" s="16"/>
      <c r="BE16" s="16"/>
      <c r="BF16" s="16"/>
      <c r="BG16" s="16"/>
      <c r="BH16" s="16"/>
      <c r="BI16" s="16"/>
      <c r="BJ16" s="16"/>
      <c r="BK16" s="16"/>
    </row>
    <row r="17" spans="1:63" ht="13" x14ac:dyDescent="0.25">
      <c r="A17" s="7" t="s">
        <v>1046</v>
      </c>
      <c r="B17" s="7" t="s">
        <v>1091</v>
      </c>
      <c r="C17" s="7" t="s">
        <v>1092</v>
      </c>
      <c r="D17" s="2">
        <v>58.335555555555601</v>
      </c>
      <c r="E17" s="8" t="s">
        <v>76</v>
      </c>
      <c r="F17" s="8">
        <v>10</v>
      </c>
      <c r="G17" s="8" t="s">
        <v>64</v>
      </c>
      <c r="H17" s="8">
        <v>7</v>
      </c>
      <c r="I17" s="8">
        <v>2.25</v>
      </c>
      <c r="J17" s="8"/>
      <c r="K17" s="8"/>
      <c r="L17" s="8"/>
      <c r="M17" s="8"/>
      <c r="N17" s="1">
        <f t="shared" si="11"/>
        <v>23.27566666666668</v>
      </c>
      <c r="O17" s="8">
        <v>2.8820000000000001</v>
      </c>
      <c r="P17" s="1">
        <f t="shared" si="0"/>
        <v>78.819999999999993</v>
      </c>
      <c r="Q17" s="8"/>
      <c r="R17" s="8"/>
      <c r="S17" s="8">
        <f t="shared" si="1"/>
        <v>47.291999999999994</v>
      </c>
      <c r="T17" s="8">
        <v>92.5</v>
      </c>
      <c r="U17" s="8">
        <v>9.25</v>
      </c>
      <c r="V17" s="8"/>
      <c r="W17" s="8"/>
      <c r="X17" s="8"/>
      <c r="Y17" s="8"/>
      <c r="Z17" s="8"/>
      <c r="AA17" s="8"/>
      <c r="AB17" s="8">
        <f t="shared" si="2"/>
        <v>0</v>
      </c>
      <c r="AC17" s="8"/>
      <c r="AD17" s="8"/>
      <c r="AE17" s="8"/>
      <c r="AF17" s="8"/>
      <c r="AG17" s="1">
        <f t="shared" si="3"/>
        <v>0</v>
      </c>
      <c r="AH17" s="1"/>
      <c r="AI17" s="1"/>
      <c r="AJ17" s="1"/>
      <c r="AK17" s="1"/>
      <c r="AL17" s="1"/>
      <c r="AM17" s="1" t="s">
        <v>1052</v>
      </c>
      <c r="AN17" s="1">
        <v>0.05</v>
      </c>
      <c r="AO17" s="1">
        <f t="shared" si="4"/>
        <v>0.05</v>
      </c>
      <c r="AP17" s="1"/>
      <c r="AQ17" s="1"/>
      <c r="AR17" s="1"/>
      <c r="AS17" s="1"/>
      <c r="AT17" s="1"/>
      <c r="AU17" s="1" t="s">
        <v>1372</v>
      </c>
      <c r="AV17" s="1">
        <v>0.1</v>
      </c>
      <c r="AW17" s="1">
        <f t="shared" si="5"/>
        <v>0.1</v>
      </c>
      <c r="AX17" s="1">
        <f t="shared" si="6"/>
        <v>79.817666666666668</v>
      </c>
      <c r="AY17" s="1">
        <f t="shared" si="7"/>
        <v>0.15000000000000002</v>
      </c>
      <c r="AZ17" s="1">
        <f t="shared" si="8"/>
        <v>79.967666666666673</v>
      </c>
      <c r="BA17" s="1">
        <f t="shared" si="9"/>
        <v>57</v>
      </c>
      <c r="BB17" s="1">
        <f t="shared" si="10"/>
        <v>57</v>
      </c>
      <c r="BC17" s="16"/>
      <c r="BD17" s="16"/>
      <c r="BE17" s="16"/>
      <c r="BF17" s="16"/>
      <c r="BG17" s="16"/>
      <c r="BH17" s="16"/>
      <c r="BI17" s="16"/>
      <c r="BJ17" s="16"/>
      <c r="BK17" s="16"/>
    </row>
    <row r="18" spans="1:63" ht="13" x14ac:dyDescent="0.25">
      <c r="A18" s="7" t="s">
        <v>1046</v>
      </c>
      <c r="B18" s="7" t="s">
        <v>1093</v>
      </c>
      <c r="C18" s="7" t="s">
        <v>1094</v>
      </c>
      <c r="D18" s="2">
        <v>58.261481481481503</v>
      </c>
      <c r="E18" s="8" t="s">
        <v>76</v>
      </c>
      <c r="F18" s="8">
        <v>10</v>
      </c>
      <c r="G18" s="8" t="s">
        <v>76</v>
      </c>
      <c r="H18" s="8">
        <v>8</v>
      </c>
      <c r="I18" s="8">
        <v>0</v>
      </c>
      <c r="J18" s="8"/>
      <c r="K18" s="8"/>
      <c r="L18" s="8"/>
      <c r="M18" s="8"/>
      <c r="N18" s="1">
        <f t="shared" si="11"/>
        <v>22.878444444444447</v>
      </c>
      <c r="O18" s="8">
        <v>2.8719999999999999</v>
      </c>
      <c r="P18" s="1">
        <f t="shared" si="0"/>
        <v>78.72</v>
      </c>
      <c r="Q18" s="8"/>
      <c r="R18" s="8"/>
      <c r="S18" s="8">
        <f t="shared" si="1"/>
        <v>47.231999999999999</v>
      </c>
      <c r="T18" s="8">
        <v>95</v>
      </c>
      <c r="U18" s="8">
        <v>9.5</v>
      </c>
      <c r="V18" s="8"/>
      <c r="W18" s="8"/>
      <c r="X18" s="8"/>
      <c r="Y18" s="8"/>
      <c r="Z18" s="8"/>
      <c r="AA18" s="8"/>
      <c r="AB18" s="8">
        <f t="shared" si="2"/>
        <v>0</v>
      </c>
      <c r="AC18" s="8"/>
      <c r="AD18" s="8"/>
      <c r="AE18" s="8"/>
      <c r="AF18" s="8"/>
      <c r="AG18" s="1">
        <f t="shared" si="3"/>
        <v>0</v>
      </c>
      <c r="AH18" s="1" t="s">
        <v>1095</v>
      </c>
      <c r="AI18" s="1" t="s">
        <v>1096</v>
      </c>
      <c r="AJ18" s="1">
        <v>2.4</v>
      </c>
      <c r="AK18" s="1" t="s">
        <v>192</v>
      </c>
      <c r="AL18" s="1">
        <v>0.25</v>
      </c>
      <c r="AM18" s="1" t="s">
        <v>1052</v>
      </c>
      <c r="AN18" s="1">
        <v>0.05</v>
      </c>
      <c r="AO18" s="1">
        <f t="shared" si="4"/>
        <v>2.6999999999999997</v>
      </c>
      <c r="AP18" s="1"/>
      <c r="AQ18" s="1"/>
      <c r="AR18" s="1"/>
      <c r="AS18" s="1"/>
      <c r="AT18" s="1"/>
      <c r="AU18" s="1" t="s">
        <v>65</v>
      </c>
      <c r="AV18" s="1">
        <v>0.1</v>
      </c>
      <c r="AW18" s="1">
        <f t="shared" si="5"/>
        <v>0.1</v>
      </c>
      <c r="AX18" s="1">
        <f t="shared" si="6"/>
        <v>79.610444444444454</v>
      </c>
      <c r="AY18" s="1">
        <f t="shared" si="7"/>
        <v>2.8</v>
      </c>
      <c r="AZ18" s="1">
        <f t="shared" si="8"/>
        <v>82.410444444444451</v>
      </c>
      <c r="BA18" s="1">
        <f t="shared" si="9"/>
        <v>58</v>
      </c>
      <c r="BB18" s="1">
        <f t="shared" si="10"/>
        <v>46</v>
      </c>
      <c r="BC18" s="16"/>
      <c r="BD18" s="16"/>
      <c r="BE18" s="16"/>
      <c r="BF18" s="16"/>
      <c r="BG18" s="16"/>
      <c r="BH18" s="16"/>
      <c r="BI18" s="16"/>
      <c r="BJ18" s="16"/>
      <c r="BK18" s="16"/>
    </row>
    <row r="19" spans="1:63" ht="13" x14ac:dyDescent="0.25">
      <c r="A19" s="7" t="s">
        <v>1046</v>
      </c>
      <c r="B19" s="7" t="s">
        <v>1097</v>
      </c>
      <c r="C19" s="7" t="s">
        <v>1098</v>
      </c>
      <c r="D19" s="2">
        <v>60.999259259259297</v>
      </c>
      <c r="E19" s="8" t="s">
        <v>76</v>
      </c>
      <c r="F19" s="8">
        <v>10</v>
      </c>
      <c r="G19" s="8" t="s">
        <v>64</v>
      </c>
      <c r="H19" s="8">
        <v>7</v>
      </c>
      <c r="I19" s="8">
        <v>7.5</v>
      </c>
      <c r="J19" s="8"/>
      <c r="K19" s="8"/>
      <c r="L19" s="8"/>
      <c r="M19" s="8"/>
      <c r="N19" s="1">
        <f t="shared" si="11"/>
        <v>25.649777777777789</v>
      </c>
      <c r="O19" s="8">
        <v>2.843</v>
      </c>
      <c r="P19" s="1">
        <f t="shared" si="0"/>
        <v>78.430000000000007</v>
      </c>
      <c r="Q19" s="8" t="s">
        <v>1099</v>
      </c>
      <c r="R19" s="8">
        <v>0.5</v>
      </c>
      <c r="S19" s="8">
        <f t="shared" si="1"/>
        <v>47.358000000000004</v>
      </c>
      <c r="T19" s="8">
        <v>82</v>
      </c>
      <c r="U19" s="8">
        <v>8.1999999999999993</v>
      </c>
      <c r="V19" s="8" t="s">
        <v>1100</v>
      </c>
      <c r="W19" s="8">
        <v>1.4</v>
      </c>
      <c r="X19" s="8"/>
      <c r="Y19" s="8"/>
      <c r="Z19" s="8"/>
      <c r="AA19" s="8"/>
      <c r="AB19" s="8">
        <f t="shared" si="2"/>
        <v>1.4</v>
      </c>
      <c r="AC19" s="8"/>
      <c r="AD19" s="8"/>
      <c r="AE19" s="8"/>
      <c r="AF19" s="8"/>
      <c r="AG19" s="1">
        <f t="shared" si="3"/>
        <v>0</v>
      </c>
      <c r="AH19" s="1"/>
      <c r="AI19" s="1"/>
      <c r="AJ19" s="1"/>
      <c r="AK19" s="1" t="s">
        <v>175</v>
      </c>
      <c r="AL19" s="1">
        <v>0.2</v>
      </c>
      <c r="AM19" s="1" t="s">
        <v>1052</v>
      </c>
      <c r="AN19" s="1">
        <v>0.05</v>
      </c>
      <c r="AO19" s="1">
        <f t="shared" si="4"/>
        <v>0.25</v>
      </c>
      <c r="AP19" s="1"/>
      <c r="AQ19" s="1"/>
      <c r="AR19" s="1"/>
      <c r="AS19" s="1"/>
      <c r="AT19" s="1"/>
      <c r="AU19" s="1" t="s">
        <v>65</v>
      </c>
      <c r="AV19" s="1">
        <v>0.1</v>
      </c>
      <c r="AW19" s="1">
        <f t="shared" si="5"/>
        <v>0.1</v>
      </c>
      <c r="AX19" s="1">
        <f t="shared" si="6"/>
        <v>81.207777777777792</v>
      </c>
      <c r="AY19" s="1">
        <f t="shared" si="7"/>
        <v>1.75</v>
      </c>
      <c r="AZ19" s="1">
        <f t="shared" si="8"/>
        <v>82.957777777777792</v>
      </c>
      <c r="BA19" s="1">
        <f t="shared" si="9"/>
        <v>59</v>
      </c>
      <c r="BB19" s="1">
        <f t="shared" si="10"/>
        <v>40</v>
      </c>
      <c r="BC19" s="16"/>
      <c r="BD19" s="16"/>
      <c r="BE19" s="16"/>
      <c r="BF19" s="16"/>
      <c r="BG19" s="16"/>
      <c r="BH19" s="16"/>
      <c r="BI19" s="16"/>
      <c r="BJ19" s="16"/>
      <c r="BK19" s="16"/>
    </row>
    <row r="20" spans="1:63" ht="13" x14ac:dyDescent="0.25">
      <c r="A20" s="7" t="s">
        <v>1046</v>
      </c>
      <c r="B20" s="7" t="s">
        <v>1101</v>
      </c>
      <c r="C20" s="7" t="s">
        <v>1102</v>
      </c>
      <c r="D20" s="2">
        <v>58.552592592592603</v>
      </c>
      <c r="E20" s="8" t="s">
        <v>76</v>
      </c>
      <c r="F20" s="8">
        <v>10</v>
      </c>
      <c r="G20" s="8" t="s">
        <v>64</v>
      </c>
      <c r="H20" s="8">
        <v>7</v>
      </c>
      <c r="I20" s="8">
        <v>2.4750000000000001</v>
      </c>
      <c r="J20" s="8"/>
      <c r="K20" s="8"/>
      <c r="L20" s="8"/>
      <c r="M20" s="8"/>
      <c r="N20" s="1">
        <f t="shared" si="11"/>
        <v>23.40827777777778</v>
      </c>
      <c r="O20" s="8">
        <v>2.673</v>
      </c>
      <c r="P20" s="1">
        <f t="shared" si="0"/>
        <v>76.73</v>
      </c>
      <c r="Q20" s="8"/>
      <c r="R20" s="8"/>
      <c r="S20" s="8">
        <f t="shared" si="1"/>
        <v>46.038000000000004</v>
      </c>
      <c r="T20" s="8">
        <v>95</v>
      </c>
      <c r="U20" s="8">
        <v>9.5</v>
      </c>
      <c r="V20" s="8"/>
      <c r="W20" s="8"/>
      <c r="X20" s="8"/>
      <c r="Y20" s="8"/>
      <c r="Z20" s="8"/>
      <c r="AA20" s="8"/>
      <c r="AB20" s="8">
        <f t="shared" si="2"/>
        <v>0</v>
      </c>
      <c r="AC20" s="8"/>
      <c r="AD20" s="8"/>
      <c r="AE20" s="8"/>
      <c r="AF20" s="8"/>
      <c r="AG20" s="1">
        <f t="shared" si="3"/>
        <v>0</v>
      </c>
      <c r="AH20" s="1"/>
      <c r="AI20" s="1"/>
      <c r="AJ20" s="1"/>
      <c r="AK20" s="1"/>
      <c r="AL20" s="1"/>
      <c r="AM20" s="1" t="s">
        <v>1052</v>
      </c>
      <c r="AN20" s="1">
        <v>0.05</v>
      </c>
      <c r="AO20" s="1">
        <f t="shared" si="4"/>
        <v>0.05</v>
      </c>
      <c r="AP20" s="1"/>
      <c r="AQ20" s="1"/>
      <c r="AR20" s="1"/>
      <c r="AS20" s="1"/>
      <c r="AT20" s="1"/>
      <c r="AU20" s="1" t="s">
        <v>65</v>
      </c>
      <c r="AV20" s="1">
        <v>0.1</v>
      </c>
      <c r="AW20" s="1">
        <f t="shared" si="5"/>
        <v>0.1</v>
      </c>
      <c r="AX20" s="1">
        <f t="shared" si="6"/>
        <v>78.94627777777778</v>
      </c>
      <c r="AY20" s="1">
        <f t="shared" si="7"/>
        <v>0.15000000000000002</v>
      </c>
      <c r="AZ20" s="1">
        <f t="shared" si="8"/>
        <v>79.096277777777786</v>
      </c>
      <c r="BA20" s="1">
        <f t="shared" si="9"/>
        <v>64</v>
      </c>
      <c r="BB20" s="1">
        <f t="shared" si="10"/>
        <v>62</v>
      </c>
      <c r="BC20" s="16"/>
      <c r="BD20" s="16"/>
      <c r="BE20" s="16"/>
      <c r="BF20" s="16"/>
      <c r="BG20" s="16"/>
      <c r="BH20" s="16"/>
      <c r="BI20" s="16"/>
      <c r="BJ20" s="16"/>
      <c r="BK20" s="16"/>
    </row>
    <row r="21" spans="1:63" ht="13" x14ac:dyDescent="0.25">
      <c r="A21" s="7" t="s">
        <v>1046</v>
      </c>
      <c r="B21" s="7" t="s">
        <v>1103</v>
      </c>
      <c r="C21" s="7" t="s">
        <v>1104</v>
      </c>
      <c r="D21" s="2">
        <v>57.983703703703704</v>
      </c>
      <c r="E21" s="8" t="s">
        <v>76</v>
      </c>
      <c r="F21" s="8">
        <v>10</v>
      </c>
      <c r="G21" s="8" t="s">
        <v>64</v>
      </c>
      <c r="H21" s="8">
        <v>7</v>
      </c>
      <c r="I21" s="8">
        <v>0</v>
      </c>
      <c r="J21" s="8"/>
      <c r="K21" s="8"/>
      <c r="L21" s="8"/>
      <c r="M21" s="8"/>
      <c r="N21" s="1">
        <f t="shared" si="11"/>
        <v>22.495111111111108</v>
      </c>
      <c r="O21" s="8">
        <v>2.6040000000000001</v>
      </c>
      <c r="P21" s="1">
        <f t="shared" si="0"/>
        <v>76.039999999999992</v>
      </c>
      <c r="Q21" s="8"/>
      <c r="R21" s="8"/>
      <c r="S21" s="8">
        <f t="shared" si="1"/>
        <v>45.623999999999995</v>
      </c>
      <c r="T21" s="8">
        <v>77.5</v>
      </c>
      <c r="U21" s="8">
        <v>7.75</v>
      </c>
      <c r="V21" s="8"/>
      <c r="W21" s="8"/>
      <c r="X21" s="8"/>
      <c r="Y21" s="8"/>
      <c r="Z21" s="8"/>
      <c r="AA21" s="8"/>
      <c r="AB21" s="8">
        <f t="shared" si="2"/>
        <v>0</v>
      </c>
      <c r="AC21" s="8"/>
      <c r="AD21" s="8"/>
      <c r="AE21" s="8"/>
      <c r="AF21" s="8"/>
      <c r="AG21" s="1">
        <f t="shared" si="3"/>
        <v>0</v>
      </c>
      <c r="AH21" s="1" t="s">
        <v>84</v>
      </c>
      <c r="AI21" s="1" t="s">
        <v>84</v>
      </c>
      <c r="AJ21" s="1">
        <v>2</v>
      </c>
      <c r="AK21" s="1"/>
      <c r="AL21" s="1"/>
      <c r="AM21" s="1" t="s">
        <v>1052</v>
      </c>
      <c r="AN21" s="1">
        <v>0.05</v>
      </c>
      <c r="AO21" s="1">
        <f t="shared" si="4"/>
        <v>2.0499999999999998</v>
      </c>
      <c r="AP21" s="1"/>
      <c r="AQ21" s="1"/>
      <c r="AR21" s="1"/>
      <c r="AS21" s="1"/>
      <c r="AT21" s="1"/>
      <c r="AU21" s="1" t="s">
        <v>65</v>
      </c>
      <c r="AV21" s="1">
        <v>0.1</v>
      </c>
      <c r="AW21" s="1">
        <f t="shared" si="5"/>
        <v>0.1</v>
      </c>
      <c r="AX21" s="1">
        <f t="shared" si="6"/>
        <v>75.869111111111096</v>
      </c>
      <c r="AY21" s="1">
        <f t="shared" si="7"/>
        <v>2.15</v>
      </c>
      <c r="AZ21" s="1">
        <f t="shared" si="8"/>
        <v>78.019111111111101</v>
      </c>
      <c r="BA21" s="1">
        <f t="shared" si="9"/>
        <v>67</v>
      </c>
      <c r="BB21" s="1">
        <f t="shared" si="10"/>
        <v>67</v>
      </c>
      <c r="BC21" s="16"/>
      <c r="BD21" s="16"/>
      <c r="BE21" s="16"/>
      <c r="BF21" s="16"/>
      <c r="BG21" s="16"/>
      <c r="BH21" s="16"/>
      <c r="BI21" s="16"/>
      <c r="BJ21" s="16"/>
      <c r="BK21" s="16"/>
    </row>
    <row r="22" spans="1:63" ht="13" x14ac:dyDescent="0.25">
      <c r="A22" s="7" t="s">
        <v>1046</v>
      </c>
      <c r="B22" s="7" t="s">
        <v>1105</v>
      </c>
      <c r="C22" s="7" t="s">
        <v>1106</v>
      </c>
      <c r="D22" s="2">
        <v>58.961481481481499</v>
      </c>
      <c r="E22" s="8" t="s">
        <v>76</v>
      </c>
      <c r="F22" s="8">
        <v>10</v>
      </c>
      <c r="G22" s="8" t="s">
        <v>64</v>
      </c>
      <c r="H22" s="8">
        <v>7</v>
      </c>
      <c r="I22" s="8">
        <v>0</v>
      </c>
      <c r="J22" s="8"/>
      <c r="K22" s="8"/>
      <c r="L22" s="8"/>
      <c r="M22" s="8"/>
      <c r="N22" s="1">
        <f t="shared" si="11"/>
        <v>22.788444444444448</v>
      </c>
      <c r="O22" s="8">
        <v>2.5459999999999998</v>
      </c>
      <c r="P22" s="1">
        <f t="shared" si="0"/>
        <v>75.459999999999994</v>
      </c>
      <c r="Q22" s="8"/>
      <c r="R22" s="8"/>
      <c r="S22" s="8">
        <f t="shared" si="1"/>
        <v>45.275999999999996</v>
      </c>
      <c r="T22" s="8">
        <v>74</v>
      </c>
      <c r="U22" s="8">
        <v>7.4</v>
      </c>
      <c r="V22" s="8"/>
      <c r="W22" s="8"/>
      <c r="X22" s="8"/>
      <c r="Y22" s="8"/>
      <c r="Z22" s="8"/>
      <c r="AA22" s="8"/>
      <c r="AB22" s="8">
        <f t="shared" si="2"/>
        <v>0</v>
      </c>
      <c r="AC22" s="8"/>
      <c r="AD22" s="8"/>
      <c r="AE22" s="8"/>
      <c r="AF22" s="8"/>
      <c r="AG22" s="1">
        <f t="shared" si="3"/>
        <v>0</v>
      </c>
      <c r="AH22" s="1"/>
      <c r="AI22" s="1"/>
      <c r="AJ22" s="1"/>
      <c r="AK22" s="1"/>
      <c r="AL22" s="1"/>
      <c r="AM22" s="1" t="s">
        <v>1052</v>
      </c>
      <c r="AN22" s="1">
        <v>0.05</v>
      </c>
      <c r="AO22" s="1">
        <f t="shared" si="4"/>
        <v>0.05</v>
      </c>
      <c r="AP22" s="1"/>
      <c r="AQ22" s="1"/>
      <c r="AR22" s="1"/>
      <c r="AS22" s="1"/>
      <c r="AT22" s="1"/>
      <c r="AU22" s="1" t="s">
        <v>65</v>
      </c>
      <c r="AV22" s="1">
        <v>0.1</v>
      </c>
      <c r="AW22" s="1">
        <f t="shared" si="5"/>
        <v>0.1</v>
      </c>
      <c r="AX22" s="1">
        <f t="shared" si="6"/>
        <v>75.464444444444453</v>
      </c>
      <c r="AY22" s="1">
        <f t="shared" si="7"/>
        <v>0.15000000000000002</v>
      </c>
      <c r="AZ22" s="1">
        <f t="shared" si="8"/>
        <v>75.614444444444459</v>
      </c>
      <c r="BA22" s="1">
        <f t="shared" si="9"/>
        <v>70</v>
      </c>
      <c r="BB22" s="1">
        <f t="shared" si="10"/>
        <v>78</v>
      </c>
      <c r="BC22" s="16"/>
      <c r="BD22" s="16"/>
      <c r="BE22" s="16"/>
      <c r="BF22" s="16"/>
      <c r="BG22" s="16"/>
      <c r="BH22" s="16"/>
      <c r="BI22" s="16"/>
      <c r="BJ22" s="16"/>
      <c r="BK22" s="16"/>
    </row>
    <row r="23" spans="1:63" ht="13" x14ac:dyDescent="0.25">
      <c r="A23" s="7" t="s">
        <v>1046</v>
      </c>
      <c r="B23" s="7" t="s">
        <v>1107</v>
      </c>
      <c r="C23" s="7" t="s">
        <v>1108</v>
      </c>
      <c r="D23" s="2">
        <v>57.658518518518498</v>
      </c>
      <c r="E23" s="8" t="s">
        <v>76</v>
      </c>
      <c r="F23" s="8">
        <v>10</v>
      </c>
      <c r="G23" s="8" t="s">
        <v>76</v>
      </c>
      <c r="H23" s="8">
        <v>8</v>
      </c>
      <c r="I23" s="8">
        <v>2.0249999999999999</v>
      </c>
      <c r="J23" s="8"/>
      <c r="K23" s="8"/>
      <c r="L23" s="8"/>
      <c r="M23" s="8"/>
      <c r="N23" s="1">
        <f t="shared" si="11"/>
        <v>23.305055555555548</v>
      </c>
      <c r="O23" s="8">
        <v>2.5139999999999998</v>
      </c>
      <c r="P23" s="1">
        <f t="shared" si="0"/>
        <v>75.14</v>
      </c>
      <c r="Q23" s="8"/>
      <c r="R23" s="8"/>
      <c r="S23" s="8">
        <f t="shared" si="1"/>
        <v>45.083999999999996</v>
      </c>
      <c r="T23" s="8">
        <v>80.5</v>
      </c>
      <c r="U23" s="8">
        <v>8.0500000000000007</v>
      </c>
      <c r="V23" s="8"/>
      <c r="W23" s="8"/>
      <c r="X23" s="8"/>
      <c r="Y23" s="8"/>
      <c r="Z23" s="8"/>
      <c r="AA23" s="8"/>
      <c r="AB23" s="8">
        <f t="shared" si="2"/>
        <v>0</v>
      </c>
      <c r="AC23" s="8"/>
      <c r="AD23" s="8"/>
      <c r="AE23" s="8"/>
      <c r="AF23" s="8"/>
      <c r="AG23" s="1">
        <f t="shared" si="3"/>
        <v>0</v>
      </c>
      <c r="AH23" s="1" t="s">
        <v>1109</v>
      </c>
      <c r="AI23" s="1" t="s">
        <v>1109</v>
      </c>
      <c r="AJ23" s="1">
        <v>2.4</v>
      </c>
      <c r="AK23" s="1"/>
      <c r="AL23" s="1"/>
      <c r="AM23" s="1" t="s">
        <v>1052</v>
      </c>
      <c r="AN23" s="1">
        <v>0.05</v>
      </c>
      <c r="AO23" s="1">
        <f t="shared" si="4"/>
        <v>2.4499999999999997</v>
      </c>
      <c r="AP23" s="1"/>
      <c r="AQ23" s="1"/>
      <c r="AR23" s="1"/>
      <c r="AS23" s="1"/>
      <c r="AT23" s="1"/>
      <c r="AU23" s="1" t="s">
        <v>65</v>
      </c>
      <c r="AV23" s="1">
        <v>0.1</v>
      </c>
      <c r="AW23" s="1">
        <f t="shared" si="5"/>
        <v>0.1</v>
      </c>
      <c r="AX23" s="1">
        <f t="shared" si="6"/>
        <v>76.439055555555541</v>
      </c>
      <c r="AY23" s="1">
        <f t="shared" si="7"/>
        <v>2.5499999999999998</v>
      </c>
      <c r="AZ23" s="1">
        <f t="shared" si="8"/>
        <v>78.989055555555538</v>
      </c>
      <c r="BA23" s="1">
        <f t="shared" si="9"/>
        <v>72</v>
      </c>
      <c r="BB23" s="1">
        <f t="shared" si="10"/>
        <v>63</v>
      </c>
      <c r="BC23" s="16"/>
      <c r="BD23" s="16"/>
      <c r="BE23" s="16"/>
      <c r="BF23" s="16"/>
      <c r="BG23" s="16"/>
      <c r="BH23" s="16"/>
      <c r="BI23" s="16"/>
      <c r="BJ23" s="16"/>
      <c r="BK23" s="16"/>
    </row>
    <row r="24" spans="1:63" ht="13" x14ac:dyDescent="0.25">
      <c r="A24" s="7" t="s">
        <v>1046</v>
      </c>
      <c r="B24" s="7" t="s">
        <v>1110</v>
      </c>
      <c r="C24" s="7" t="s">
        <v>1111</v>
      </c>
      <c r="D24" s="2">
        <v>57.887407407407402</v>
      </c>
      <c r="E24" s="8" t="s">
        <v>76</v>
      </c>
      <c r="F24" s="8">
        <v>10</v>
      </c>
      <c r="G24" s="8" t="s">
        <v>64</v>
      </c>
      <c r="H24" s="8">
        <v>7</v>
      </c>
      <c r="I24" s="8">
        <v>0</v>
      </c>
      <c r="J24" s="8"/>
      <c r="K24" s="8"/>
      <c r="L24" s="8"/>
      <c r="M24" s="8"/>
      <c r="N24" s="1">
        <f t="shared" si="11"/>
        <v>22.466222222222221</v>
      </c>
      <c r="O24" s="8">
        <v>2.5099999999999998</v>
      </c>
      <c r="P24" s="1">
        <f t="shared" si="0"/>
        <v>75.099999999999994</v>
      </c>
      <c r="Q24" s="8"/>
      <c r="R24" s="8"/>
      <c r="S24" s="8">
        <f t="shared" si="1"/>
        <v>45.059999999999995</v>
      </c>
      <c r="T24" s="8">
        <v>75.5</v>
      </c>
      <c r="U24" s="8">
        <v>7.55</v>
      </c>
      <c r="V24" s="8"/>
      <c r="W24" s="8"/>
      <c r="X24" s="8"/>
      <c r="Y24" s="8"/>
      <c r="Z24" s="8"/>
      <c r="AA24" s="8"/>
      <c r="AB24" s="8">
        <f t="shared" si="2"/>
        <v>0</v>
      </c>
      <c r="AC24" s="8"/>
      <c r="AD24" s="8"/>
      <c r="AE24" s="8"/>
      <c r="AF24" s="8"/>
      <c r="AG24" s="1">
        <f t="shared" si="3"/>
        <v>0</v>
      </c>
      <c r="AH24" s="1"/>
      <c r="AI24" s="1"/>
      <c r="AJ24" s="1"/>
      <c r="AK24" s="1"/>
      <c r="AL24" s="1"/>
      <c r="AM24" s="1" t="s">
        <v>1052</v>
      </c>
      <c r="AN24" s="1">
        <v>0.05</v>
      </c>
      <c r="AO24" s="1">
        <f t="shared" si="4"/>
        <v>0.05</v>
      </c>
      <c r="AP24" s="1"/>
      <c r="AQ24" s="1"/>
      <c r="AR24" s="1"/>
      <c r="AS24" s="1"/>
      <c r="AT24" s="1"/>
      <c r="AU24" s="1" t="s">
        <v>65</v>
      </c>
      <c r="AV24" s="1">
        <v>0.1</v>
      </c>
      <c r="AW24" s="1">
        <f t="shared" si="5"/>
        <v>0.1</v>
      </c>
      <c r="AX24" s="1">
        <f t="shared" si="6"/>
        <v>75.076222222222214</v>
      </c>
      <c r="AY24" s="1">
        <f t="shared" si="7"/>
        <v>0.15000000000000002</v>
      </c>
      <c r="AZ24" s="1">
        <f t="shared" si="8"/>
        <v>75.226222222222219</v>
      </c>
      <c r="BA24" s="1">
        <f t="shared" si="9"/>
        <v>73</v>
      </c>
      <c r="BB24" s="1">
        <f t="shared" si="10"/>
        <v>80</v>
      </c>
      <c r="BC24" s="16"/>
      <c r="BD24" s="16"/>
      <c r="BE24" s="16"/>
      <c r="BF24" s="16"/>
      <c r="BG24" s="16"/>
      <c r="BH24" s="16"/>
      <c r="BI24" s="16"/>
      <c r="BJ24" s="16"/>
      <c r="BK24" s="16"/>
    </row>
    <row r="25" spans="1:63" ht="13" x14ac:dyDescent="0.25">
      <c r="A25" s="7" t="s">
        <v>1046</v>
      </c>
      <c r="B25" s="7" t="s">
        <v>1112</v>
      </c>
      <c r="C25" s="7" t="s">
        <v>1113</v>
      </c>
      <c r="D25" s="2">
        <v>55.235555555555599</v>
      </c>
      <c r="E25" s="8" t="s">
        <v>76</v>
      </c>
      <c r="F25" s="8">
        <v>10</v>
      </c>
      <c r="G25" s="8" t="s">
        <v>64</v>
      </c>
      <c r="H25" s="8">
        <v>7</v>
      </c>
      <c r="I25" s="8">
        <v>0</v>
      </c>
      <c r="J25" s="8"/>
      <c r="K25" s="8"/>
      <c r="L25" s="8"/>
      <c r="M25" s="8"/>
      <c r="N25" s="1">
        <f t="shared" si="11"/>
        <v>21.67066666666668</v>
      </c>
      <c r="O25" s="8">
        <v>2.3090000000000002</v>
      </c>
      <c r="P25" s="1">
        <f t="shared" si="0"/>
        <v>73.09</v>
      </c>
      <c r="Q25" s="8"/>
      <c r="R25" s="8"/>
      <c r="S25" s="8">
        <f t="shared" si="1"/>
        <v>43.853999999999999</v>
      </c>
      <c r="T25" s="8">
        <v>81</v>
      </c>
      <c r="U25" s="8">
        <v>8.1</v>
      </c>
      <c r="V25" s="8"/>
      <c r="W25" s="8"/>
      <c r="X25" s="8"/>
      <c r="Y25" s="8"/>
      <c r="Z25" s="8"/>
      <c r="AA25" s="8"/>
      <c r="AB25" s="8">
        <f t="shared" si="2"/>
        <v>0</v>
      </c>
      <c r="AC25" s="8"/>
      <c r="AD25" s="8"/>
      <c r="AE25" s="8"/>
      <c r="AF25" s="8"/>
      <c r="AG25" s="1">
        <f t="shared" si="3"/>
        <v>0</v>
      </c>
      <c r="AH25" s="1"/>
      <c r="AI25" s="1"/>
      <c r="AJ25" s="1"/>
      <c r="AK25" s="1"/>
      <c r="AL25" s="1"/>
      <c r="AM25" s="1" t="s">
        <v>1052</v>
      </c>
      <c r="AN25" s="1">
        <v>0.05</v>
      </c>
      <c r="AO25" s="1">
        <f t="shared" si="4"/>
        <v>0.05</v>
      </c>
      <c r="AP25" s="1"/>
      <c r="AQ25" s="1"/>
      <c r="AR25" s="1"/>
      <c r="AS25" s="1"/>
      <c r="AT25" s="1"/>
      <c r="AU25" s="1" t="s">
        <v>65</v>
      </c>
      <c r="AV25" s="1">
        <v>0.1</v>
      </c>
      <c r="AW25" s="1">
        <f t="shared" si="5"/>
        <v>0.1</v>
      </c>
      <c r="AX25" s="1">
        <f t="shared" si="6"/>
        <v>73.62466666666667</v>
      </c>
      <c r="AY25" s="1">
        <f t="shared" si="7"/>
        <v>0.15000000000000002</v>
      </c>
      <c r="AZ25" s="1">
        <f t="shared" si="8"/>
        <v>73.774666666666675</v>
      </c>
      <c r="BA25" s="1">
        <f t="shared" si="9"/>
        <v>78</v>
      </c>
      <c r="BB25" s="1">
        <f t="shared" si="10"/>
        <v>88</v>
      </c>
      <c r="BC25" s="16"/>
      <c r="BD25" s="16"/>
      <c r="BE25" s="16"/>
      <c r="BF25" s="16"/>
      <c r="BG25" s="16"/>
      <c r="BH25" s="16"/>
      <c r="BI25" s="16"/>
      <c r="BJ25" s="16"/>
      <c r="BK25" s="16"/>
    </row>
    <row r="26" spans="1:63" ht="13" x14ac:dyDescent="0.25">
      <c r="A26" s="7" t="s">
        <v>1046</v>
      </c>
      <c r="B26" s="7" t="s">
        <v>1114</v>
      </c>
      <c r="C26" s="7" t="s">
        <v>1115</v>
      </c>
      <c r="D26" s="2">
        <v>58.368888888888897</v>
      </c>
      <c r="E26" s="8" t="s">
        <v>76</v>
      </c>
      <c r="F26" s="8">
        <v>10</v>
      </c>
      <c r="G26" s="8" t="s">
        <v>64</v>
      </c>
      <c r="H26" s="8">
        <v>7</v>
      </c>
      <c r="I26" s="8">
        <v>0</v>
      </c>
      <c r="J26" s="8"/>
      <c r="K26" s="8"/>
      <c r="L26" s="8"/>
      <c r="M26" s="8"/>
      <c r="N26" s="1">
        <f t="shared" si="11"/>
        <v>22.61066666666667</v>
      </c>
      <c r="O26" s="8">
        <v>2.2810000000000001</v>
      </c>
      <c r="P26" s="1">
        <f t="shared" si="0"/>
        <v>72.81</v>
      </c>
      <c r="Q26" s="8"/>
      <c r="R26" s="8"/>
      <c r="S26" s="8">
        <f t="shared" si="1"/>
        <v>43.686</v>
      </c>
      <c r="T26" s="8">
        <v>77.5</v>
      </c>
      <c r="U26" s="8">
        <v>7.75</v>
      </c>
      <c r="V26" s="8"/>
      <c r="W26" s="8"/>
      <c r="X26" s="8"/>
      <c r="Y26" s="8"/>
      <c r="Z26" s="8"/>
      <c r="AA26" s="8"/>
      <c r="AB26" s="8">
        <f t="shared" si="2"/>
        <v>0</v>
      </c>
      <c r="AC26" s="8"/>
      <c r="AD26" s="8"/>
      <c r="AE26" s="8"/>
      <c r="AF26" s="8"/>
      <c r="AG26" s="1">
        <f t="shared" si="3"/>
        <v>0</v>
      </c>
      <c r="AH26" s="1"/>
      <c r="AI26" s="1"/>
      <c r="AJ26" s="1"/>
      <c r="AK26" s="1"/>
      <c r="AL26" s="1"/>
      <c r="AM26" s="1" t="s">
        <v>1052</v>
      </c>
      <c r="AN26" s="1">
        <v>0.05</v>
      </c>
      <c r="AO26" s="1">
        <f t="shared" si="4"/>
        <v>0.05</v>
      </c>
      <c r="AP26" s="1"/>
      <c r="AQ26" s="1"/>
      <c r="AR26" s="1"/>
      <c r="AS26" s="1"/>
      <c r="AT26" s="1"/>
      <c r="AU26" s="1" t="s">
        <v>65</v>
      </c>
      <c r="AV26" s="1">
        <v>0.1</v>
      </c>
      <c r="AW26" s="1">
        <f t="shared" si="5"/>
        <v>0.1</v>
      </c>
      <c r="AX26" s="1">
        <f t="shared" si="6"/>
        <v>74.046666666666667</v>
      </c>
      <c r="AY26" s="1">
        <f t="shared" si="7"/>
        <v>0.15000000000000002</v>
      </c>
      <c r="AZ26" s="1">
        <f t="shared" si="8"/>
        <v>74.196666666666673</v>
      </c>
      <c r="BA26" s="1">
        <f t="shared" si="9"/>
        <v>79</v>
      </c>
      <c r="BB26" s="1">
        <f t="shared" si="10"/>
        <v>84</v>
      </c>
      <c r="BC26" s="16"/>
      <c r="BD26" s="16"/>
      <c r="BE26" s="16"/>
      <c r="BF26" s="16"/>
      <c r="BG26" s="16"/>
      <c r="BH26" s="16"/>
      <c r="BI26" s="16"/>
      <c r="BJ26" s="16"/>
      <c r="BK26" s="16"/>
    </row>
    <row r="27" spans="1:63" ht="13" x14ac:dyDescent="0.25">
      <c r="A27" s="7" t="s">
        <v>1046</v>
      </c>
      <c r="B27" s="7" t="s">
        <v>1116</v>
      </c>
      <c r="C27" s="9" t="s">
        <v>1117</v>
      </c>
      <c r="D27" s="2">
        <v>57.739259259259299</v>
      </c>
      <c r="E27" s="8" t="s">
        <v>76</v>
      </c>
      <c r="F27" s="8">
        <v>10</v>
      </c>
      <c r="G27" s="8" t="s">
        <v>63</v>
      </c>
      <c r="H27" s="8">
        <v>9</v>
      </c>
      <c r="I27" s="8">
        <v>1.575</v>
      </c>
      <c r="J27" s="8"/>
      <c r="K27" s="8"/>
      <c r="L27" s="8"/>
      <c r="M27" s="8"/>
      <c r="N27" s="1">
        <f t="shared" si="11"/>
        <v>23.494277777777789</v>
      </c>
      <c r="O27" s="8">
        <v>2.0680000000000001</v>
      </c>
      <c r="P27" s="1">
        <f t="shared" si="0"/>
        <v>70.680000000000007</v>
      </c>
      <c r="Q27" s="8"/>
      <c r="R27" s="8"/>
      <c r="S27" s="8">
        <f t="shared" si="1"/>
        <v>42.408000000000001</v>
      </c>
      <c r="T27" s="8">
        <v>62.5</v>
      </c>
      <c r="U27" s="8">
        <v>6.25</v>
      </c>
      <c r="V27" s="8"/>
      <c r="W27" s="8"/>
      <c r="X27" s="8"/>
      <c r="Y27" s="8"/>
      <c r="Z27" s="8"/>
      <c r="AA27" s="8"/>
      <c r="AB27" s="8">
        <f t="shared" si="2"/>
        <v>0</v>
      </c>
      <c r="AC27" s="8"/>
      <c r="AD27" s="8"/>
      <c r="AE27" s="8"/>
      <c r="AF27" s="8"/>
      <c r="AG27" s="1">
        <f t="shared" si="3"/>
        <v>0</v>
      </c>
      <c r="AH27" s="1"/>
      <c r="AI27" s="1"/>
      <c r="AJ27" s="1"/>
      <c r="AK27" s="1"/>
      <c r="AL27" s="1"/>
      <c r="AM27" s="1" t="s">
        <v>1052</v>
      </c>
      <c r="AN27" s="1">
        <v>0.05</v>
      </c>
      <c r="AO27" s="1">
        <f t="shared" si="4"/>
        <v>0.05</v>
      </c>
      <c r="AP27" s="1"/>
      <c r="AQ27" s="1"/>
      <c r="AR27" s="1"/>
      <c r="AS27" s="1"/>
      <c r="AT27" s="1"/>
      <c r="AU27" s="1" t="s">
        <v>65</v>
      </c>
      <c r="AV27" s="1">
        <v>0.1</v>
      </c>
      <c r="AW27" s="1">
        <f t="shared" si="5"/>
        <v>0.1</v>
      </c>
      <c r="AX27" s="1">
        <f t="shared" si="6"/>
        <v>72.152277777777783</v>
      </c>
      <c r="AY27" s="1">
        <f t="shared" si="7"/>
        <v>0.15000000000000002</v>
      </c>
      <c r="AZ27" s="1">
        <f t="shared" si="8"/>
        <v>72.302277777777789</v>
      </c>
      <c r="BA27" s="1">
        <f t="shared" si="9"/>
        <v>85</v>
      </c>
      <c r="BB27" s="1">
        <f t="shared" si="10"/>
        <v>93</v>
      </c>
      <c r="BC27" s="16"/>
      <c r="BD27" s="16"/>
      <c r="BE27" s="16"/>
      <c r="BF27" s="16"/>
      <c r="BG27" s="16"/>
      <c r="BH27" s="16"/>
      <c r="BI27" s="16"/>
      <c r="BJ27" s="16"/>
      <c r="BK27" s="16"/>
    </row>
    <row r="28" spans="1:63" ht="13" x14ac:dyDescent="0.25">
      <c r="A28" s="7" t="s">
        <v>1046</v>
      </c>
      <c r="B28" s="7" t="s">
        <v>1118</v>
      </c>
      <c r="C28" s="7" t="s">
        <v>1119</v>
      </c>
      <c r="D28" s="2">
        <v>59.420740740740698</v>
      </c>
      <c r="E28" s="8" t="s">
        <v>76</v>
      </c>
      <c r="F28" s="8">
        <v>10</v>
      </c>
      <c r="G28" s="8" t="s">
        <v>64</v>
      </c>
      <c r="H28" s="8">
        <v>7</v>
      </c>
      <c r="I28" s="8">
        <v>0</v>
      </c>
      <c r="J28" s="8"/>
      <c r="K28" s="8"/>
      <c r="L28" s="8"/>
      <c r="M28" s="8"/>
      <c r="N28" s="1">
        <f t="shared" si="11"/>
        <v>22.926222222222208</v>
      </c>
      <c r="O28" s="8">
        <v>1.8660000000000001</v>
      </c>
      <c r="P28" s="1">
        <f t="shared" si="0"/>
        <v>68.66</v>
      </c>
      <c r="Q28" s="8"/>
      <c r="R28" s="8"/>
      <c r="S28" s="8">
        <f t="shared" si="1"/>
        <v>41.195999999999998</v>
      </c>
      <c r="T28" s="8">
        <v>83</v>
      </c>
      <c r="U28" s="8">
        <v>8.3000000000000007</v>
      </c>
      <c r="V28" s="8"/>
      <c r="W28" s="8"/>
      <c r="X28" s="8"/>
      <c r="Y28" s="8"/>
      <c r="Z28" s="8"/>
      <c r="AA28" s="8"/>
      <c r="AB28" s="8">
        <f t="shared" si="2"/>
        <v>0</v>
      </c>
      <c r="AC28" s="8"/>
      <c r="AD28" s="8"/>
      <c r="AE28" s="8"/>
      <c r="AF28" s="8"/>
      <c r="AG28" s="1">
        <f t="shared" si="3"/>
        <v>0</v>
      </c>
      <c r="AH28" s="1"/>
      <c r="AI28" s="1"/>
      <c r="AJ28" s="1"/>
      <c r="AK28" s="1"/>
      <c r="AL28" s="1"/>
      <c r="AM28" s="1" t="s">
        <v>1052</v>
      </c>
      <c r="AN28" s="1">
        <v>0.05</v>
      </c>
      <c r="AO28" s="1">
        <f t="shared" si="4"/>
        <v>0.05</v>
      </c>
      <c r="AP28" s="1"/>
      <c r="AQ28" s="1"/>
      <c r="AR28" s="1"/>
      <c r="AS28" s="1"/>
      <c r="AT28" s="1"/>
      <c r="AU28" s="1" t="s">
        <v>65</v>
      </c>
      <c r="AV28" s="1">
        <v>0.1</v>
      </c>
      <c r="AW28" s="1">
        <f t="shared" si="5"/>
        <v>0.1</v>
      </c>
      <c r="AX28" s="1">
        <f t="shared" si="6"/>
        <v>72.422222222222203</v>
      </c>
      <c r="AY28" s="1">
        <f t="shared" si="7"/>
        <v>0.15000000000000002</v>
      </c>
      <c r="AZ28" s="1">
        <f t="shared" si="8"/>
        <v>72.572222222222209</v>
      </c>
      <c r="BA28" s="1">
        <f t="shared" si="9"/>
        <v>92</v>
      </c>
      <c r="BB28" s="1">
        <f t="shared" si="10"/>
        <v>92</v>
      </c>
      <c r="BC28" s="16"/>
      <c r="BD28" s="16"/>
      <c r="BE28" s="16"/>
      <c r="BF28" s="16"/>
      <c r="BG28" s="16"/>
      <c r="BH28" s="16"/>
      <c r="BI28" s="16"/>
      <c r="BJ28" s="16"/>
      <c r="BK28" s="16"/>
    </row>
    <row r="29" spans="1:63" ht="13" x14ac:dyDescent="0.25">
      <c r="A29" s="7" t="s">
        <v>1046</v>
      </c>
      <c r="B29" s="7" t="s">
        <v>1120</v>
      </c>
      <c r="C29" s="7" t="s">
        <v>1121</v>
      </c>
      <c r="D29" s="2">
        <v>58.657777777777802</v>
      </c>
      <c r="E29" s="8" t="s">
        <v>76</v>
      </c>
      <c r="F29" s="8">
        <v>10</v>
      </c>
      <c r="G29" s="8" t="s">
        <v>64</v>
      </c>
      <c r="H29" s="8">
        <v>7</v>
      </c>
      <c r="I29" s="8">
        <v>0</v>
      </c>
      <c r="J29" s="8"/>
      <c r="K29" s="8"/>
      <c r="L29" s="8"/>
      <c r="M29" s="8"/>
      <c r="N29" s="1">
        <f t="shared" si="11"/>
        <v>22.697333333333336</v>
      </c>
      <c r="O29" s="8">
        <v>1.708</v>
      </c>
      <c r="P29" s="1">
        <f t="shared" si="0"/>
        <v>67.08</v>
      </c>
      <c r="Q29" s="8"/>
      <c r="R29" s="8"/>
      <c r="S29" s="8">
        <f t="shared" si="1"/>
        <v>40.247999999999998</v>
      </c>
      <c r="T29" s="8">
        <v>78</v>
      </c>
      <c r="U29" s="8">
        <v>7.8</v>
      </c>
      <c r="V29" s="8"/>
      <c r="W29" s="8"/>
      <c r="X29" s="8"/>
      <c r="Y29" s="8"/>
      <c r="Z29" s="8"/>
      <c r="AA29" s="8"/>
      <c r="AB29" s="8">
        <f t="shared" si="2"/>
        <v>0</v>
      </c>
      <c r="AC29" s="8"/>
      <c r="AD29" s="8"/>
      <c r="AE29" s="8"/>
      <c r="AF29" s="8"/>
      <c r="AG29" s="1">
        <f t="shared" si="3"/>
        <v>0</v>
      </c>
      <c r="AH29" s="1"/>
      <c r="AI29" s="1"/>
      <c r="AJ29" s="1"/>
      <c r="AK29" s="1"/>
      <c r="AL29" s="1"/>
      <c r="AM29" s="1" t="s">
        <v>1052</v>
      </c>
      <c r="AN29" s="1">
        <v>0.05</v>
      </c>
      <c r="AO29" s="1">
        <f t="shared" si="4"/>
        <v>0.05</v>
      </c>
      <c r="AP29" s="1"/>
      <c r="AQ29" s="1"/>
      <c r="AR29" s="1"/>
      <c r="AS29" s="1"/>
      <c r="AT29" s="1"/>
      <c r="AU29" s="1" t="s">
        <v>65</v>
      </c>
      <c r="AV29" s="1">
        <v>0.1</v>
      </c>
      <c r="AW29" s="1">
        <f t="shared" si="5"/>
        <v>0.1</v>
      </c>
      <c r="AX29" s="1">
        <f t="shared" si="6"/>
        <v>70.745333333333335</v>
      </c>
      <c r="AY29" s="1">
        <f t="shared" si="7"/>
        <v>0.15000000000000002</v>
      </c>
      <c r="AZ29" s="1">
        <f t="shared" si="8"/>
        <v>70.89533333333334</v>
      </c>
      <c r="BA29" s="1">
        <f t="shared" si="9"/>
        <v>95</v>
      </c>
      <c r="BB29" s="1">
        <f t="shared" si="10"/>
        <v>96</v>
      </c>
      <c r="BC29" s="16"/>
      <c r="BD29" s="16"/>
      <c r="BE29" s="16"/>
      <c r="BF29" s="16"/>
      <c r="BG29" s="16"/>
      <c r="BH29" s="16"/>
      <c r="BI29" s="16"/>
      <c r="BJ29" s="16"/>
      <c r="BK29" s="16"/>
    </row>
    <row r="30" spans="1:63" ht="13" x14ac:dyDescent="0.25">
      <c r="A30" s="7" t="s">
        <v>1046</v>
      </c>
      <c r="B30" s="7" t="s">
        <v>1122</v>
      </c>
      <c r="C30" s="7" t="s">
        <v>1123</v>
      </c>
      <c r="D30" s="2">
        <v>53.0651851851852</v>
      </c>
      <c r="E30" s="8" t="s">
        <v>76</v>
      </c>
      <c r="F30" s="8">
        <v>10</v>
      </c>
      <c r="G30" s="8" t="s">
        <v>76</v>
      </c>
      <c r="H30" s="8">
        <v>8</v>
      </c>
      <c r="I30" s="8">
        <v>0</v>
      </c>
      <c r="J30" s="8"/>
      <c r="K30" s="8"/>
      <c r="L30" s="8"/>
      <c r="M30" s="8"/>
      <c r="N30" s="1">
        <f t="shared" si="11"/>
        <v>21.31955555555556</v>
      </c>
      <c r="O30" s="8">
        <v>1.119</v>
      </c>
      <c r="P30" s="1">
        <f t="shared" si="0"/>
        <v>61.19</v>
      </c>
      <c r="Q30" s="8"/>
      <c r="R30" s="8"/>
      <c r="S30" s="8">
        <f t="shared" si="1"/>
        <v>36.713999999999999</v>
      </c>
      <c r="T30" s="8">
        <v>0</v>
      </c>
      <c r="U30" s="8">
        <v>0</v>
      </c>
      <c r="V30" s="8"/>
      <c r="W30" s="8"/>
      <c r="X30" s="8"/>
      <c r="Y30" s="8"/>
      <c r="Z30" s="8"/>
      <c r="AA30" s="8"/>
      <c r="AB30" s="8">
        <f t="shared" si="2"/>
        <v>0</v>
      </c>
      <c r="AC30" s="8"/>
      <c r="AD30" s="8"/>
      <c r="AE30" s="8"/>
      <c r="AF30" s="8"/>
      <c r="AG30" s="1">
        <f t="shared" si="3"/>
        <v>0</v>
      </c>
      <c r="AH30" s="1"/>
      <c r="AI30" s="1"/>
      <c r="AJ30" s="1"/>
      <c r="AK30" s="1"/>
      <c r="AL30" s="1"/>
      <c r="AM30" s="1" t="s">
        <v>1052</v>
      </c>
      <c r="AN30" s="1">
        <v>0.05</v>
      </c>
      <c r="AO30" s="1">
        <f t="shared" si="4"/>
        <v>0.05</v>
      </c>
      <c r="AP30" s="1"/>
      <c r="AQ30" s="1"/>
      <c r="AR30" s="1"/>
      <c r="AS30" s="1"/>
      <c r="AT30" s="1"/>
      <c r="AU30" s="1" t="s">
        <v>65</v>
      </c>
      <c r="AV30" s="1">
        <v>0.1</v>
      </c>
      <c r="AW30" s="1">
        <f t="shared" si="5"/>
        <v>0.1</v>
      </c>
      <c r="AX30" s="1">
        <f t="shared" si="6"/>
        <v>58.033555555555559</v>
      </c>
      <c r="AY30" s="1">
        <f t="shared" si="7"/>
        <v>0.15000000000000002</v>
      </c>
      <c r="AZ30" s="1">
        <f t="shared" si="8"/>
        <v>58.183555555555557</v>
      </c>
      <c r="BA30" s="1">
        <f t="shared" si="9"/>
        <v>102</v>
      </c>
      <c r="BB30" s="1">
        <f t="shared" si="10"/>
        <v>105</v>
      </c>
      <c r="BC30" s="16"/>
      <c r="BD30" s="16"/>
      <c r="BE30" s="16"/>
      <c r="BF30" s="16"/>
      <c r="BG30" s="16"/>
      <c r="BH30" s="16"/>
      <c r="BI30" s="16"/>
      <c r="BJ30" s="16"/>
      <c r="BK30" s="16"/>
    </row>
    <row r="31" spans="1:63" ht="13" x14ac:dyDescent="0.25">
      <c r="A31" s="7" t="s">
        <v>1124</v>
      </c>
      <c r="B31" s="7" t="s">
        <v>1125</v>
      </c>
      <c r="C31" s="9" t="s">
        <v>1126</v>
      </c>
      <c r="D31" s="2">
        <v>60.5780934292045</v>
      </c>
      <c r="E31" s="8" t="s">
        <v>76</v>
      </c>
      <c r="F31" s="8">
        <v>10</v>
      </c>
      <c r="G31" s="8" t="s">
        <v>63</v>
      </c>
      <c r="H31" s="8">
        <v>9</v>
      </c>
      <c r="I31" s="8">
        <v>4.5750000000000002</v>
      </c>
      <c r="J31" s="8"/>
      <c r="K31" s="8"/>
      <c r="L31" s="8"/>
      <c r="M31" s="8"/>
      <c r="N31" s="1">
        <f t="shared" si="11"/>
        <v>25.245928028761352</v>
      </c>
      <c r="O31" s="8">
        <v>4.3890000000000002</v>
      </c>
      <c r="P31" s="1">
        <f t="shared" si="0"/>
        <v>93.89</v>
      </c>
      <c r="Q31" s="8"/>
      <c r="R31" s="8"/>
      <c r="S31" s="8">
        <f t="shared" si="1"/>
        <v>56.333999999999996</v>
      </c>
      <c r="T31" s="8">
        <v>94.5</v>
      </c>
      <c r="U31" s="8">
        <v>9.4499999999999993</v>
      </c>
      <c r="V31" s="8" t="s">
        <v>1127</v>
      </c>
      <c r="W31" s="8">
        <v>4.5</v>
      </c>
      <c r="X31" s="8"/>
      <c r="Y31" s="8"/>
      <c r="Z31" s="8" t="s">
        <v>1128</v>
      </c>
      <c r="AA31" s="8">
        <v>0.45</v>
      </c>
      <c r="AB31" s="8">
        <f t="shared" si="2"/>
        <v>4.95</v>
      </c>
      <c r="AC31" s="8"/>
      <c r="AD31" s="8"/>
      <c r="AE31" s="8"/>
      <c r="AF31" s="8"/>
      <c r="AG31" s="1">
        <f t="shared" si="3"/>
        <v>0</v>
      </c>
      <c r="AH31" s="1"/>
      <c r="AI31" s="1"/>
      <c r="AJ31" s="1"/>
      <c r="AK31" s="1" t="s">
        <v>175</v>
      </c>
      <c r="AL31" s="1">
        <v>0.2</v>
      </c>
      <c r="AM31" s="1"/>
      <c r="AN31" s="1"/>
      <c r="AO31" s="1">
        <f t="shared" si="4"/>
        <v>0.2</v>
      </c>
      <c r="AP31" s="1"/>
      <c r="AQ31" s="1"/>
      <c r="AR31" s="1"/>
      <c r="AS31" s="1"/>
      <c r="AT31" s="1"/>
      <c r="AU31" s="1" t="s">
        <v>65</v>
      </c>
      <c r="AV31" s="1">
        <v>0.1</v>
      </c>
      <c r="AW31" s="1">
        <f t="shared" si="5"/>
        <v>0.1</v>
      </c>
      <c r="AX31" s="1">
        <f t="shared" si="6"/>
        <v>91.029928028761347</v>
      </c>
      <c r="AY31" s="1">
        <f t="shared" si="7"/>
        <v>5.25</v>
      </c>
      <c r="AZ31" s="1">
        <f t="shared" si="8"/>
        <v>96.279928028761347</v>
      </c>
      <c r="BA31" s="1">
        <f t="shared" si="9"/>
        <v>1</v>
      </c>
      <c r="BB31" s="1">
        <f t="shared" si="10"/>
        <v>4</v>
      </c>
      <c r="BC31" s="16"/>
      <c r="BD31" s="16"/>
      <c r="BE31" s="16"/>
      <c r="BF31" s="16"/>
      <c r="BG31" s="16"/>
      <c r="BH31" s="16"/>
      <c r="BI31" s="16"/>
      <c r="BJ31" s="16"/>
      <c r="BK31" s="16"/>
    </row>
    <row r="32" spans="1:63" ht="13" x14ac:dyDescent="0.25">
      <c r="A32" s="7" t="s">
        <v>1124</v>
      </c>
      <c r="B32" s="7" t="s">
        <v>1129</v>
      </c>
      <c r="C32" s="7" t="s">
        <v>1130</v>
      </c>
      <c r="D32" s="2">
        <v>60.871111111111098</v>
      </c>
      <c r="E32" s="8" t="s">
        <v>76</v>
      </c>
      <c r="F32" s="8">
        <v>10</v>
      </c>
      <c r="G32" s="8" t="s">
        <v>76</v>
      </c>
      <c r="H32" s="8">
        <v>8</v>
      </c>
      <c r="I32" s="8">
        <v>0</v>
      </c>
      <c r="J32" s="8"/>
      <c r="K32" s="8"/>
      <c r="L32" s="8"/>
      <c r="M32" s="8"/>
      <c r="N32" s="1">
        <f t="shared" si="11"/>
        <v>23.661333333333332</v>
      </c>
      <c r="O32" s="8">
        <v>4.242</v>
      </c>
      <c r="P32" s="1">
        <f t="shared" si="0"/>
        <v>92.42</v>
      </c>
      <c r="Q32" s="8" t="s">
        <v>112</v>
      </c>
      <c r="R32" s="8">
        <v>0.6</v>
      </c>
      <c r="S32" s="8">
        <f t="shared" si="1"/>
        <v>55.811999999999998</v>
      </c>
      <c r="T32" s="8">
        <v>84</v>
      </c>
      <c r="U32" s="8">
        <v>8.4</v>
      </c>
      <c r="V32" s="8" t="s">
        <v>1131</v>
      </c>
      <c r="W32" s="8">
        <v>2</v>
      </c>
      <c r="X32" s="8"/>
      <c r="Y32" s="8"/>
      <c r="Z32" s="8"/>
      <c r="AA32" s="8"/>
      <c r="AB32" s="8">
        <f t="shared" si="2"/>
        <v>2</v>
      </c>
      <c r="AC32" s="8"/>
      <c r="AD32" s="8"/>
      <c r="AE32" s="8"/>
      <c r="AF32" s="8"/>
      <c r="AG32" s="1">
        <f t="shared" si="3"/>
        <v>0</v>
      </c>
      <c r="AH32" s="1"/>
      <c r="AI32" s="1"/>
      <c r="AJ32" s="1"/>
      <c r="AK32" s="1"/>
      <c r="AL32" s="1"/>
      <c r="AM32" s="1"/>
      <c r="AN32" s="1"/>
      <c r="AO32" s="1">
        <f t="shared" si="4"/>
        <v>0</v>
      </c>
      <c r="AP32" s="1"/>
      <c r="AQ32" s="1"/>
      <c r="AR32" s="1"/>
      <c r="AS32" s="1"/>
      <c r="AT32" s="1"/>
      <c r="AU32" s="1" t="s">
        <v>65</v>
      </c>
      <c r="AV32" s="1">
        <v>0.1</v>
      </c>
      <c r="AW32" s="1">
        <f t="shared" si="5"/>
        <v>0.1</v>
      </c>
      <c r="AX32" s="1">
        <f t="shared" si="6"/>
        <v>87.873333333333335</v>
      </c>
      <c r="AY32" s="1">
        <f t="shared" si="7"/>
        <v>2.1</v>
      </c>
      <c r="AZ32" s="1">
        <f t="shared" si="8"/>
        <v>89.973333333333329</v>
      </c>
      <c r="BA32" s="1">
        <f t="shared" si="9"/>
        <v>3</v>
      </c>
      <c r="BB32" s="1">
        <f t="shared" si="10"/>
        <v>15</v>
      </c>
      <c r="BC32" s="16"/>
      <c r="BD32" s="16"/>
      <c r="BE32" s="16"/>
      <c r="BF32" s="16"/>
      <c r="BG32" s="16"/>
      <c r="BH32" s="16"/>
      <c r="BI32" s="16"/>
      <c r="BJ32" s="16"/>
      <c r="BK32" s="16"/>
    </row>
    <row r="33" spans="1:63" ht="13" x14ac:dyDescent="0.25">
      <c r="A33" s="7" t="s">
        <v>1124</v>
      </c>
      <c r="B33" s="7" t="s">
        <v>1132</v>
      </c>
      <c r="C33" s="7" t="s">
        <v>1133</v>
      </c>
      <c r="D33" s="2">
        <v>60.945185185185203</v>
      </c>
      <c r="E33" s="8" t="s">
        <v>76</v>
      </c>
      <c r="F33" s="8">
        <v>10</v>
      </c>
      <c r="G33" s="8" t="s">
        <v>64</v>
      </c>
      <c r="H33" s="8">
        <v>7</v>
      </c>
      <c r="I33" s="8">
        <v>7.5</v>
      </c>
      <c r="J33" s="8"/>
      <c r="K33" s="8"/>
      <c r="L33" s="8"/>
      <c r="M33" s="8"/>
      <c r="N33" s="1">
        <f t="shared" si="11"/>
        <v>25.633555555555564</v>
      </c>
      <c r="O33" s="8">
        <v>3.8530000000000002</v>
      </c>
      <c r="P33" s="1">
        <f t="shared" si="0"/>
        <v>88.53</v>
      </c>
      <c r="Q33" s="8"/>
      <c r="R33" s="8"/>
      <c r="S33" s="8">
        <f t="shared" si="1"/>
        <v>53.118000000000002</v>
      </c>
      <c r="T33" s="8">
        <v>82</v>
      </c>
      <c r="U33" s="8">
        <v>8.1999999999999993</v>
      </c>
      <c r="V33" s="8" t="s">
        <v>1134</v>
      </c>
      <c r="W33" s="8">
        <v>0.4</v>
      </c>
      <c r="X33" s="8"/>
      <c r="Y33" s="8"/>
      <c r="Z33" s="8"/>
      <c r="AA33" s="8"/>
      <c r="AB33" s="8">
        <f t="shared" si="2"/>
        <v>0.4</v>
      </c>
      <c r="AC33" s="8"/>
      <c r="AD33" s="8"/>
      <c r="AE33" s="8"/>
      <c r="AF33" s="8"/>
      <c r="AG33" s="1">
        <f t="shared" si="3"/>
        <v>0</v>
      </c>
      <c r="AH33" s="1" t="s">
        <v>1135</v>
      </c>
      <c r="AI33" s="1" t="s">
        <v>1135</v>
      </c>
      <c r="AJ33" s="1">
        <v>1</v>
      </c>
      <c r="AK33" s="1"/>
      <c r="AL33" s="1"/>
      <c r="AM33" s="1"/>
      <c r="AN33" s="1"/>
      <c r="AO33" s="1">
        <f t="shared" si="4"/>
        <v>1</v>
      </c>
      <c r="AP33" s="1"/>
      <c r="AQ33" s="1"/>
      <c r="AR33" s="1"/>
      <c r="AS33" s="1"/>
      <c r="AT33" s="1"/>
      <c r="AU33" s="1" t="s">
        <v>65</v>
      </c>
      <c r="AV33" s="1">
        <v>0.1</v>
      </c>
      <c r="AW33" s="1">
        <f t="shared" si="5"/>
        <v>0.1</v>
      </c>
      <c r="AX33" s="1">
        <f t="shared" si="6"/>
        <v>86.951555555555572</v>
      </c>
      <c r="AY33" s="1">
        <f t="shared" si="7"/>
        <v>1.5</v>
      </c>
      <c r="AZ33" s="1">
        <f t="shared" si="8"/>
        <v>88.451555555555572</v>
      </c>
      <c r="BA33" s="1">
        <f t="shared" si="9"/>
        <v>10</v>
      </c>
      <c r="BB33" s="1">
        <f t="shared" si="10"/>
        <v>22</v>
      </c>
      <c r="BC33" s="16"/>
      <c r="BD33" s="16"/>
      <c r="BE33" s="16"/>
      <c r="BF33" s="16"/>
      <c r="BG33" s="16"/>
      <c r="BH33" s="16"/>
      <c r="BI33" s="16"/>
      <c r="BJ33" s="16"/>
      <c r="BK33" s="16"/>
    </row>
    <row r="34" spans="1:63" ht="13" x14ac:dyDescent="0.25">
      <c r="A34" s="7" t="s">
        <v>1124</v>
      </c>
      <c r="B34" s="7" t="s">
        <v>1136</v>
      </c>
      <c r="C34" s="7" t="s">
        <v>1137</v>
      </c>
      <c r="D34" s="2">
        <v>62.071111111111101</v>
      </c>
      <c r="E34" s="8" t="s">
        <v>76</v>
      </c>
      <c r="F34" s="8">
        <v>10</v>
      </c>
      <c r="G34" s="8" t="s">
        <v>76</v>
      </c>
      <c r="H34" s="8">
        <v>8</v>
      </c>
      <c r="I34" s="8">
        <v>7.5</v>
      </c>
      <c r="J34" s="8"/>
      <c r="K34" s="8"/>
      <c r="L34" s="8"/>
      <c r="M34" s="8"/>
      <c r="N34" s="1">
        <f t="shared" si="11"/>
        <v>26.271333333333327</v>
      </c>
      <c r="O34" s="8">
        <v>3.8420000000000001</v>
      </c>
      <c r="P34" s="1">
        <f t="shared" si="0"/>
        <v>88.42</v>
      </c>
      <c r="Q34" s="8" t="s">
        <v>1138</v>
      </c>
      <c r="R34" s="8">
        <v>0.8</v>
      </c>
      <c r="S34" s="8">
        <f t="shared" si="1"/>
        <v>53.531999999999996</v>
      </c>
      <c r="T34" s="8">
        <v>90.5</v>
      </c>
      <c r="U34" s="8">
        <v>9.0500000000000007</v>
      </c>
      <c r="V34" s="8" t="s">
        <v>1139</v>
      </c>
      <c r="W34" s="8">
        <v>4.5999999999999996</v>
      </c>
      <c r="X34" s="8"/>
      <c r="Y34" s="8"/>
      <c r="Z34" s="8"/>
      <c r="AA34" s="8"/>
      <c r="AB34" s="8">
        <f t="shared" si="2"/>
        <v>4.5999999999999996</v>
      </c>
      <c r="AC34" s="8"/>
      <c r="AD34" s="8"/>
      <c r="AE34" s="8"/>
      <c r="AF34" s="8"/>
      <c r="AG34" s="1">
        <f t="shared" si="3"/>
        <v>0</v>
      </c>
      <c r="AH34" s="1" t="s">
        <v>1140</v>
      </c>
      <c r="AI34" s="1" t="s">
        <v>1141</v>
      </c>
      <c r="AJ34" s="1">
        <v>2.1</v>
      </c>
      <c r="AK34" s="1" t="s">
        <v>192</v>
      </c>
      <c r="AL34" s="1">
        <v>0.25</v>
      </c>
      <c r="AM34" s="1"/>
      <c r="AN34" s="1"/>
      <c r="AO34" s="1">
        <f t="shared" si="4"/>
        <v>2.35</v>
      </c>
      <c r="AP34" s="1"/>
      <c r="AQ34" s="1"/>
      <c r="AR34" s="1"/>
      <c r="AS34" s="1"/>
      <c r="AT34" s="1"/>
      <c r="AU34" s="1" t="s">
        <v>1373</v>
      </c>
      <c r="AV34" s="1">
        <v>0.3</v>
      </c>
      <c r="AW34" s="1">
        <f t="shared" si="5"/>
        <v>0.3</v>
      </c>
      <c r="AX34" s="1">
        <f t="shared" si="6"/>
        <v>88.853333333333325</v>
      </c>
      <c r="AY34" s="1">
        <f t="shared" si="7"/>
        <v>7.2499999999999991</v>
      </c>
      <c r="AZ34" s="1">
        <f t="shared" si="8"/>
        <v>96.103333333333325</v>
      </c>
      <c r="BA34" s="1">
        <f t="shared" si="9"/>
        <v>11</v>
      </c>
      <c r="BB34" s="1">
        <f t="shared" si="10"/>
        <v>5</v>
      </c>
      <c r="BC34" s="16"/>
      <c r="BD34" s="16"/>
      <c r="BE34" s="16"/>
      <c r="BF34" s="16"/>
      <c r="BG34" s="16"/>
      <c r="BH34" s="16"/>
      <c r="BI34" s="16"/>
      <c r="BJ34" s="16"/>
      <c r="BK34" s="16"/>
    </row>
    <row r="35" spans="1:63" ht="13" x14ac:dyDescent="0.25">
      <c r="A35" s="7" t="s">
        <v>1124</v>
      </c>
      <c r="B35" s="7" t="s">
        <v>1142</v>
      </c>
      <c r="C35" s="7" t="s">
        <v>1143</v>
      </c>
      <c r="D35" s="2">
        <v>60.8562962962963</v>
      </c>
      <c r="E35" s="8" t="s">
        <v>76</v>
      </c>
      <c r="F35" s="8">
        <v>10</v>
      </c>
      <c r="G35" s="8" t="s">
        <v>76</v>
      </c>
      <c r="H35" s="8">
        <v>8</v>
      </c>
      <c r="I35" s="8">
        <v>2.0249999999999999</v>
      </c>
      <c r="J35" s="8"/>
      <c r="K35" s="8"/>
      <c r="L35" s="8"/>
      <c r="M35" s="8"/>
      <c r="N35" s="1">
        <f t="shared" si="11"/>
        <v>24.264388888888892</v>
      </c>
      <c r="O35" s="8">
        <v>3.778</v>
      </c>
      <c r="P35" s="1">
        <f t="shared" si="0"/>
        <v>87.78</v>
      </c>
      <c r="Q35" s="8" t="s">
        <v>127</v>
      </c>
      <c r="R35" s="8">
        <v>0.3</v>
      </c>
      <c r="S35" s="8">
        <f t="shared" si="1"/>
        <v>52.847999999999999</v>
      </c>
      <c r="T35" s="8">
        <v>83</v>
      </c>
      <c r="U35" s="8">
        <v>8.3000000000000007</v>
      </c>
      <c r="V35" s="8" t="s">
        <v>1131</v>
      </c>
      <c r="W35" s="8">
        <v>2</v>
      </c>
      <c r="X35" s="8"/>
      <c r="Y35" s="8"/>
      <c r="Z35" s="8"/>
      <c r="AA35" s="8"/>
      <c r="AB35" s="8">
        <f t="shared" si="2"/>
        <v>2</v>
      </c>
      <c r="AC35" s="8"/>
      <c r="AD35" s="8"/>
      <c r="AE35" s="8"/>
      <c r="AF35" s="8"/>
      <c r="AG35" s="1">
        <f t="shared" si="3"/>
        <v>0</v>
      </c>
      <c r="AH35" s="1"/>
      <c r="AI35" s="1"/>
      <c r="AJ35" s="1"/>
      <c r="AK35" s="1"/>
      <c r="AL35" s="1"/>
      <c r="AM35" s="1"/>
      <c r="AN35" s="1"/>
      <c r="AO35" s="1">
        <f t="shared" si="4"/>
        <v>0</v>
      </c>
      <c r="AP35" s="1"/>
      <c r="AQ35" s="1"/>
      <c r="AR35" s="1"/>
      <c r="AS35" s="1"/>
      <c r="AT35" s="1"/>
      <c r="AU35" s="1" t="s">
        <v>65</v>
      </c>
      <c r="AV35" s="1">
        <v>0.1</v>
      </c>
      <c r="AW35" s="1">
        <f t="shared" si="5"/>
        <v>0.1</v>
      </c>
      <c r="AX35" s="1">
        <f t="shared" si="6"/>
        <v>85.412388888888884</v>
      </c>
      <c r="AY35" s="1">
        <f t="shared" si="7"/>
        <v>2.1</v>
      </c>
      <c r="AZ35" s="1">
        <f t="shared" si="8"/>
        <v>87.512388888888879</v>
      </c>
      <c r="BA35" s="1">
        <f t="shared" si="9"/>
        <v>14</v>
      </c>
      <c r="BB35" s="1">
        <f t="shared" si="10"/>
        <v>26</v>
      </c>
      <c r="BC35" s="16"/>
      <c r="BD35" s="16"/>
      <c r="BE35" s="16"/>
      <c r="BF35" s="16"/>
      <c r="BG35" s="16"/>
      <c r="BH35" s="16"/>
      <c r="BI35" s="16"/>
      <c r="BJ35" s="16"/>
      <c r="BK35" s="16"/>
    </row>
    <row r="36" spans="1:63" ht="13" x14ac:dyDescent="0.25">
      <c r="A36" s="7" t="s">
        <v>1124</v>
      </c>
      <c r="B36" s="7" t="s">
        <v>1144</v>
      </c>
      <c r="C36" s="7" t="s">
        <v>1145</v>
      </c>
      <c r="D36" s="2">
        <v>60.877188983855604</v>
      </c>
      <c r="E36" s="8" t="s">
        <v>76</v>
      </c>
      <c r="F36" s="8">
        <v>10</v>
      </c>
      <c r="G36" s="8" t="s">
        <v>63</v>
      </c>
      <c r="H36" s="8">
        <v>9</v>
      </c>
      <c r="I36" s="8">
        <v>2.3250000000000002</v>
      </c>
      <c r="J36" s="8" t="s">
        <v>348</v>
      </c>
      <c r="K36" s="8">
        <v>0.5</v>
      </c>
      <c r="L36" s="8"/>
      <c r="M36" s="8"/>
      <c r="N36" s="1">
        <f t="shared" si="11"/>
        <v>24.81065669515668</v>
      </c>
      <c r="O36" s="8">
        <v>3.7770000000000001</v>
      </c>
      <c r="P36" s="1">
        <f t="shared" si="0"/>
        <v>87.77000000000001</v>
      </c>
      <c r="Q36" s="8" t="s">
        <v>77</v>
      </c>
      <c r="R36" s="8">
        <v>0.2</v>
      </c>
      <c r="S36" s="8">
        <f t="shared" si="1"/>
        <v>52.782000000000004</v>
      </c>
      <c r="T36" s="8">
        <v>88</v>
      </c>
      <c r="U36" s="8">
        <v>8.8000000000000007</v>
      </c>
      <c r="V36" s="8" t="s">
        <v>1146</v>
      </c>
      <c r="W36" s="8">
        <v>5</v>
      </c>
      <c r="X36" s="8"/>
      <c r="Y36" s="8"/>
      <c r="Z36" s="8"/>
      <c r="AA36" s="8"/>
      <c r="AB36" s="8">
        <f t="shared" si="2"/>
        <v>5</v>
      </c>
      <c r="AC36" s="8"/>
      <c r="AD36" s="8"/>
      <c r="AE36" s="8"/>
      <c r="AF36" s="8"/>
      <c r="AG36" s="1">
        <f t="shared" si="3"/>
        <v>0</v>
      </c>
      <c r="AH36" s="1" t="s">
        <v>1147</v>
      </c>
      <c r="AI36" s="1" t="s">
        <v>1147</v>
      </c>
      <c r="AJ36" s="1">
        <v>2</v>
      </c>
      <c r="AK36" s="1" t="s">
        <v>175</v>
      </c>
      <c r="AL36" s="1">
        <v>0.2</v>
      </c>
      <c r="AM36" s="1"/>
      <c r="AN36" s="1"/>
      <c r="AO36" s="1">
        <f t="shared" si="4"/>
        <v>2.2000000000000002</v>
      </c>
      <c r="AP36" s="1"/>
      <c r="AQ36" s="1"/>
      <c r="AR36" s="1"/>
      <c r="AS36" s="1"/>
      <c r="AT36" s="1"/>
      <c r="AU36" s="1" t="s">
        <v>65</v>
      </c>
      <c r="AV36" s="1">
        <v>0.1</v>
      </c>
      <c r="AW36" s="1">
        <f t="shared" si="5"/>
        <v>0.1</v>
      </c>
      <c r="AX36" s="1">
        <f t="shared" si="6"/>
        <v>86.392656695156674</v>
      </c>
      <c r="AY36" s="1">
        <f t="shared" si="7"/>
        <v>7.3</v>
      </c>
      <c r="AZ36" s="1">
        <f t="shared" si="8"/>
        <v>93.692656695156671</v>
      </c>
      <c r="BA36" s="1">
        <f t="shared" si="9"/>
        <v>15</v>
      </c>
      <c r="BB36" s="1">
        <f t="shared" si="10"/>
        <v>10</v>
      </c>
      <c r="BC36" s="16"/>
      <c r="BD36" s="16"/>
      <c r="BE36" s="16"/>
      <c r="BF36" s="16"/>
      <c r="BG36" s="16"/>
      <c r="BH36" s="16"/>
      <c r="BI36" s="16"/>
      <c r="BJ36" s="16"/>
      <c r="BK36" s="16"/>
    </row>
    <row r="37" spans="1:63" ht="13" x14ac:dyDescent="0.25">
      <c r="A37" s="7" t="s">
        <v>1124</v>
      </c>
      <c r="B37" s="7" t="s">
        <v>1148</v>
      </c>
      <c r="C37" s="7" t="s">
        <v>1149</v>
      </c>
      <c r="D37" s="2">
        <v>60.871111111111098</v>
      </c>
      <c r="E37" s="8" t="s">
        <v>76</v>
      </c>
      <c r="F37" s="8">
        <v>10</v>
      </c>
      <c r="G37" s="8" t="s">
        <v>63</v>
      </c>
      <c r="H37" s="8">
        <v>9</v>
      </c>
      <c r="I37" s="8">
        <v>0</v>
      </c>
      <c r="J37" s="8"/>
      <c r="K37" s="8"/>
      <c r="L37" s="8"/>
      <c r="M37" s="8"/>
      <c r="N37" s="1">
        <f t="shared" si="11"/>
        <v>23.961333333333332</v>
      </c>
      <c r="O37" s="8">
        <v>3.7549999999999999</v>
      </c>
      <c r="P37" s="1">
        <f t="shared" si="0"/>
        <v>87.55</v>
      </c>
      <c r="Q37" s="8" t="s">
        <v>1150</v>
      </c>
      <c r="R37" s="8">
        <v>0</v>
      </c>
      <c r="S37" s="8">
        <f t="shared" si="1"/>
        <v>52.529999999999994</v>
      </c>
      <c r="T37" s="8">
        <v>89.5</v>
      </c>
      <c r="U37" s="8">
        <v>8.9499999999999993</v>
      </c>
      <c r="V37" s="8"/>
      <c r="W37" s="8"/>
      <c r="X37" s="8"/>
      <c r="Y37" s="8"/>
      <c r="Z37" s="8"/>
      <c r="AA37" s="8"/>
      <c r="AB37" s="8">
        <f t="shared" si="2"/>
        <v>0</v>
      </c>
      <c r="AC37" s="8"/>
      <c r="AD37" s="8"/>
      <c r="AE37" s="8"/>
      <c r="AF37" s="8"/>
      <c r="AG37" s="1">
        <f t="shared" si="3"/>
        <v>0</v>
      </c>
      <c r="AH37" s="1"/>
      <c r="AI37" s="1"/>
      <c r="AJ37" s="1"/>
      <c r="AK37" s="1"/>
      <c r="AL37" s="1"/>
      <c r="AM37" s="1"/>
      <c r="AN37" s="1"/>
      <c r="AO37" s="1">
        <f t="shared" si="4"/>
        <v>0</v>
      </c>
      <c r="AP37" s="1"/>
      <c r="AQ37" s="1"/>
      <c r="AR37" s="1"/>
      <c r="AS37" s="1"/>
      <c r="AT37" s="1"/>
      <c r="AU37" s="1" t="s">
        <v>65</v>
      </c>
      <c r="AV37" s="1">
        <v>0.1</v>
      </c>
      <c r="AW37" s="1">
        <f t="shared" si="5"/>
        <v>0.1</v>
      </c>
      <c r="AX37" s="1">
        <f t="shared" si="6"/>
        <v>85.441333333333333</v>
      </c>
      <c r="AY37" s="1">
        <f t="shared" si="7"/>
        <v>0.1</v>
      </c>
      <c r="AZ37" s="1">
        <f t="shared" si="8"/>
        <v>85.541333333333327</v>
      </c>
      <c r="BA37" s="1">
        <f t="shared" ref="BA37:BA68" si="12">RANK(O37,O:O)</f>
        <v>16</v>
      </c>
      <c r="BB37" s="1">
        <f t="shared" ref="BB37:BB68" si="13">RANK(AZ37,AZ:AZ)</f>
        <v>32</v>
      </c>
      <c r="BC37" s="16"/>
      <c r="BD37" s="16"/>
      <c r="BE37" s="16"/>
      <c r="BF37" s="16"/>
      <c r="BG37" s="16"/>
      <c r="BH37" s="16"/>
      <c r="BI37" s="16"/>
      <c r="BJ37" s="16"/>
      <c r="BK37" s="16"/>
    </row>
    <row r="38" spans="1:63" ht="13" x14ac:dyDescent="0.25">
      <c r="A38" s="7" t="s">
        <v>1124</v>
      </c>
      <c r="B38" s="7" t="s">
        <v>1151</v>
      </c>
      <c r="C38" s="7" t="s">
        <v>1152</v>
      </c>
      <c r="D38" s="2">
        <v>62.1303703703704</v>
      </c>
      <c r="E38" s="8" t="s">
        <v>76</v>
      </c>
      <c r="F38" s="8">
        <v>10</v>
      </c>
      <c r="G38" s="8" t="s">
        <v>64</v>
      </c>
      <c r="H38" s="8">
        <v>7</v>
      </c>
      <c r="I38" s="8">
        <v>1.05</v>
      </c>
      <c r="J38" s="8"/>
      <c r="K38" s="8"/>
      <c r="L38" s="8"/>
      <c r="M38" s="8"/>
      <c r="N38" s="1">
        <f t="shared" ref="N38:N69" si="14">(D38+F38+I38+H38+K38+M38)*0.3</f>
        <v>24.054111111111119</v>
      </c>
      <c r="O38" s="8">
        <v>3.7480000000000002</v>
      </c>
      <c r="P38" s="1">
        <f t="shared" si="0"/>
        <v>87.48</v>
      </c>
      <c r="Q38" s="8"/>
      <c r="R38" s="8"/>
      <c r="S38" s="8">
        <f t="shared" si="1"/>
        <v>52.488</v>
      </c>
      <c r="T38" s="8">
        <v>75</v>
      </c>
      <c r="U38" s="8">
        <v>7.5</v>
      </c>
      <c r="V38" s="8" t="s">
        <v>1153</v>
      </c>
      <c r="W38" s="8">
        <v>0.4</v>
      </c>
      <c r="X38" s="8"/>
      <c r="Y38" s="8"/>
      <c r="Z38" s="8"/>
      <c r="AA38" s="8"/>
      <c r="AB38" s="8">
        <f t="shared" si="2"/>
        <v>0.4</v>
      </c>
      <c r="AC38" s="8"/>
      <c r="AD38" s="8"/>
      <c r="AE38" s="8"/>
      <c r="AF38" s="8"/>
      <c r="AG38" s="1">
        <f t="shared" si="3"/>
        <v>0</v>
      </c>
      <c r="AH38" s="1" t="s">
        <v>1154</v>
      </c>
      <c r="AI38" s="1" t="s">
        <v>1155</v>
      </c>
      <c r="AJ38" s="1">
        <v>2.5499999999999998</v>
      </c>
      <c r="AK38" s="1" t="s">
        <v>182</v>
      </c>
      <c r="AL38" s="1">
        <v>0.5</v>
      </c>
      <c r="AM38" s="1"/>
      <c r="AN38" s="1"/>
      <c r="AO38" s="1">
        <f t="shared" si="4"/>
        <v>3.05</v>
      </c>
      <c r="AP38" s="1"/>
      <c r="AQ38" s="1"/>
      <c r="AR38" s="1"/>
      <c r="AS38" s="1"/>
      <c r="AT38" s="1"/>
      <c r="AU38" s="1" t="s">
        <v>65</v>
      </c>
      <c r="AV38" s="1">
        <v>0.1</v>
      </c>
      <c r="AW38" s="1">
        <f t="shared" si="5"/>
        <v>0.1</v>
      </c>
      <c r="AX38" s="1">
        <f t="shared" si="6"/>
        <v>84.042111111111126</v>
      </c>
      <c r="AY38" s="1">
        <f t="shared" si="7"/>
        <v>3.55</v>
      </c>
      <c r="AZ38" s="1">
        <f t="shared" si="8"/>
        <v>87.592111111111123</v>
      </c>
      <c r="BA38" s="1">
        <f t="shared" si="12"/>
        <v>17</v>
      </c>
      <c r="BB38" s="1">
        <f t="shared" si="13"/>
        <v>25</v>
      </c>
      <c r="BC38" s="16"/>
      <c r="BD38" s="16"/>
      <c r="BE38" s="16"/>
      <c r="BF38" s="16"/>
      <c r="BG38" s="16"/>
      <c r="BH38" s="16"/>
      <c r="BI38" s="16"/>
      <c r="BJ38" s="16"/>
      <c r="BK38" s="16"/>
    </row>
    <row r="39" spans="1:63" ht="13" x14ac:dyDescent="0.25">
      <c r="A39" s="7" t="s">
        <v>1124</v>
      </c>
      <c r="B39" s="7" t="s">
        <v>1156</v>
      </c>
      <c r="C39" s="7" t="s">
        <v>1157</v>
      </c>
      <c r="D39" s="2">
        <v>61.456296296296301</v>
      </c>
      <c r="E39" s="8" t="s">
        <v>76</v>
      </c>
      <c r="F39" s="8">
        <v>10</v>
      </c>
      <c r="G39" s="8" t="s">
        <v>76</v>
      </c>
      <c r="H39" s="8">
        <v>8</v>
      </c>
      <c r="I39" s="8">
        <v>3.75</v>
      </c>
      <c r="J39" s="8"/>
      <c r="K39" s="8"/>
      <c r="L39" s="8"/>
      <c r="M39" s="8"/>
      <c r="N39" s="1">
        <f t="shared" si="14"/>
        <v>24.96188888888889</v>
      </c>
      <c r="O39" s="8">
        <v>3.7389999999999999</v>
      </c>
      <c r="P39" s="1">
        <f t="shared" si="0"/>
        <v>87.39</v>
      </c>
      <c r="Q39" s="8"/>
      <c r="R39" s="8"/>
      <c r="S39" s="8">
        <f t="shared" si="1"/>
        <v>52.433999999999997</v>
      </c>
      <c r="T39" s="8">
        <v>85</v>
      </c>
      <c r="U39" s="8">
        <v>8.5</v>
      </c>
      <c r="V39" s="8" t="s">
        <v>1158</v>
      </c>
      <c r="W39" s="8">
        <v>1.1000000000000001</v>
      </c>
      <c r="X39" s="8"/>
      <c r="Y39" s="8"/>
      <c r="Z39" s="8"/>
      <c r="AA39" s="8"/>
      <c r="AB39" s="8">
        <f t="shared" si="2"/>
        <v>1.1000000000000001</v>
      </c>
      <c r="AC39" s="8"/>
      <c r="AD39" s="8"/>
      <c r="AE39" s="8"/>
      <c r="AF39" s="8"/>
      <c r="AG39" s="1">
        <f t="shared" si="3"/>
        <v>0</v>
      </c>
      <c r="AH39" s="1" t="s">
        <v>1159</v>
      </c>
      <c r="AI39" s="1" t="s">
        <v>1159</v>
      </c>
      <c r="AJ39" s="1">
        <v>2.4</v>
      </c>
      <c r="AK39" s="1"/>
      <c r="AL39" s="1"/>
      <c r="AM39" s="1"/>
      <c r="AN39" s="1"/>
      <c r="AO39" s="1">
        <f t="shared" si="4"/>
        <v>2.4</v>
      </c>
      <c r="AP39" s="1"/>
      <c r="AQ39" s="1"/>
      <c r="AR39" s="1"/>
      <c r="AS39" s="1"/>
      <c r="AT39" s="1"/>
      <c r="AU39" s="1" t="s">
        <v>65</v>
      </c>
      <c r="AV39" s="1">
        <v>0.1</v>
      </c>
      <c r="AW39" s="1">
        <f t="shared" si="5"/>
        <v>0.1</v>
      </c>
      <c r="AX39" s="1">
        <f t="shared" si="6"/>
        <v>85.895888888888891</v>
      </c>
      <c r="AY39" s="1">
        <f t="shared" si="7"/>
        <v>3.6</v>
      </c>
      <c r="AZ39" s="1">
        <f t="shared" si="8"/>
        <v>89.495888888888885</v>
      </c>
      <c r="BA39" s="1">
        <f t="shared" si="12"/>
        <v>18</v>
      </c>
      <c r="BB39" s="1">
        <f t="shared" si="13"/>
        <v>17</v>
      </c>
      <c r="BC39" s="16"/>
      <c r="BD39" s="16"/>
      <c r="BE39" s="16"/>
      <c r="BF39" s="16"/>
      <c r="BG39" s="16"/>
      <c r="BH39" s="16"/>
      <c r="BI39" s="16"/>
      <c r="BJ39" s="16"/>
      <c r="BK39" s="16"/>
    </row>
    <row r="40" spans="1:63" ht="13" x14ac:dyDescent="0.25">
      <c r="A40" s="7" t="s">
        <v>1124</v>
      </c>
      <c r="B40" s="7" t="s">
        <v>1160</v>
      </c>
      <c r="C40" s="7" t="s">
        <v>1161</v>
      </c>
      <c r="D40" s="2">
        <v>60.315555555555498</v>
      </c>
      <c r="E40" s="8" t="s">
        <v>76</v>
      </c>
      <c r="F40" s="8">
        <v>10</v>
      </c>
      <c r="G40" s="8" t="s">
        <v>64</v>
      </c>
      <c r="H40" s="8">
        <v>7</v>
      </c>
      <c r="I40" s="8">
        <v>1.35</v>
      </c>
      <c r="J40" s="8"/>
      <c r="K40" s="8"/>
      <c r="L40" s="8"/>
      <c r="M40" s="8"/>
      <c r="N40" s="1">
        <f t="shared" si="14"/>
        <v>23.59966666666665</v>
      </c>
      <c r="O40" s="8">
        <v>3.5950000000000002</v>
      </c>
      <c r="P40" s="1">
        <f t="shared" si="0"/>
        <v>85.95</v>
      </c>
      <c r="Q40" s="8"/>
      <c r="R40" s="8"/>
      <c r="S40" s="8">
        <f t="shared" si="1"/>
        <v>51.57</v>
      </c>
      <c r="T40" s="8">
        <v>74</v>
      </c>
      <c r="U40" s="8">
        <v>7.4</v>
      </c>
      <c r="V40" s="8"/>
      <c r="W40" s="8"/>
      <c r="X40" s="8"/>
      <c r="Y40" s="8"/>
      <c r="Z40" s="8"/>
      <c r="AA40" s="8"/>
      <c r="AB40" s="8">
        <f t="shared" si="2"/>
        <v>0</v>
      </c>
      <c r="AC40" s="8"/>
      <c r="AD40" s="8"/>
      <c r="AE40" s="8"/>
      <c r="AF40" s="8"/>
      <c r="AG40" s="1">
        <f t="shared" si="3"/>
        <v>0</v>
      </c>
      <c r="AH40" s="1"/>
      <c r="AI40" s="1"/>
      <c r="AJ40" s="1"/>
      <c r="AK40" s="1"/>
      <c r="AL40" s="1"/>
      <c r="AM40" s="1"/>
      <c r="AN40" s="1"/>
      <c r="AO40" s="1">
        <f t="shared" si="4"/>
        <v>0</v>
      </c>
      <c r="AP40" s="1"/>
      <c r="AQ40" s="1"/>
      <c r="AR40" s="1"/>
      <c r="AS40" s="1"/>
      <c r="AT40" s="1"/>
      <c r="AU40" s="1" t="s">
        <v>65</v>
      </c>
      <c r="AV40" s="1">
        <v>0.1</v>
      </c>
      <c r="AW40" s="1">
        <f t="shared" si="5"/>
        <v>0.1</v>
      </c>
      <c r="AX40" s="1">
        <f t="shared" si="6"/>
        <v>82.569666666666649</v>
      </c>
      <c r="AY40" s="1">
        <f t="shared" si="7"/>
        <v>0.1</v>
      </c>
      <c r="AZ40" s="1">
        <f t="shared" si="8"/>
        <v>82.669666666666643</v>
      </c>
      <c r="BA40" s="1">
        <f t="shared" si="12"/>
        <v>22</v>
      </c>
      <c r="BB40" s="1">
        <f t="shared" si="13"/>
        <v>43</v>
      </c>
      <c r="BC40" s="16"/>
      <c r="BD40" s="16"/>
      <c r="BE40" s="16"/>
      <c r="BF40" s="16"/>
      <c r="BG40" s="16"/>
      <c r="BH40" s="16"/>
      <c r="BI40" s="16"/>
      <c r="BJ40" s="16"/>
      <c r="BK40" s="16"/>
    </row>
    <row r="41" spans="1:63" ht="13" x14ac:dyDescent="0.25">
      <c r="A41" s="7" t="s">
        <v>1124</v>
      </c>
      <c r="B41" s="7" t="s">
        <v>1162</v>
      </c>
      <c r="C41" s="7" t="s">
        <v>1163</v>
      </c>
      <c r="D41" s="2">
        <v>60.915555555555599</v>
      </c>
      <c r="E41" s="8" t="s">
        <v>76</v>
      </c>
      <c r="F41" s="8">
        <v>10</v>
      </c>
      <c r="G41" s="8" t="s">
        <v>76</v>
      </c>
      <c r="H41" s="8">
        <v>8</v>
      </c>
      <c r="I41" s="8">
        <v>0.45</v>
      </c>
      <c r="J41" s="8"/>
      <c r="K41" s="8"/>
      <c r="L41" s="8"/>
      <c r="M41" s="8"/>
      <c r="N41" s="1">
        <f t="shared" si="14"/>
        <v>23.809666666666679</v>
      </c>
      <c r="O41" s="8">
        <v>3.4790000000000001</v>
      </c>
      <c r="P41" s="1">
        <f t="shared" si="0"/>
        <v>84.789999999999992</v>
      </c>
      <c r="Q41" s="8" t="s">
        <v>127</v>
      </c>
      <c r="R41" s="8">
        <v>0.3</v>
      </c>
      <c r="S41" s="8">
        <f t="shared" si="1"/>
        <v>51.053999999999995</v>
      </c>
      <c r="T41" s="8">
        <v>81</v>
      </c>
      <c r="U41" s="8">
        <v>8.1</v>
      </c>
      <c r="V41" s="8"/>
      <c r="W41" s="8"/>
      <c r="X41" s="8"/>
      <c r="Y41" s="8"/>
      <c r="Z41" s="8"/>
      <c r="AA41" s="8"/>
      <c r="AB41" s="8">
        <f t="shared" si="2"/>
        <v>0</v>
      </c>
      <c r="AC41" s="8"/>
      <c r="AD41" s="8"/>
      <c r="AE41" s="8"/>
      <c r="AF41" s="8"/>
      <c r="AG41" s="1">
        <f t="shared" si="3"/>
        <v>0</v>
      </c>
      <c r="AH41" s="1" t="s">
        <v>1051</v>
      </c>
      <c r="AI41" s="1" t="s">
        <v>96</v>
      </c>
      <c r="AJ41" s="1">
        <v>1</v>
      </c>
      <c r="AK41" s="1" t="s">
        <v>192</v>
      </c>
      <c r="AL41" s="1">
        <v>0.25</v>
      </c>
      <c r="AM41" s="1"/>
      <c r="AN41" s="1"/>
      <c r="AO41" s="1">
        <f t="shared" si="4"/>
        <v>1.25</v>
      </c>
      <c r="AP41" s="1"/>
      <c r="AQ41" s="1"/>
      <c r="AR41" s="1"/>
      <c r="AS41" s="1"/>
      <c r="AT41" s="1"/>
      <c r="AU41" s="1" t="s">
        <v>1373</v>
      </c>
      <c r="AV41" s="1">
        <v>0.3</v>
      </c>
      <c r="AW41" s="1">
        <f t="shared" si="5"/>
        <v>0.3</v>
      </c>
      <c r="AX41" s="1">
        <f t="shared" si="6"/>
        <v>82.963666666666668</v>
      </c>
      <c r="AY41" s="1">
        <f t="shared" si="7"/>
        <v>1.55</v>
      </c>
      <c r="AZ41" s="1">
        <f t="shared" si="8"/>
        <v>84.513666666666666</v>
      </c>
      <c r="BA41" s="1">
        <f t="shared" si="12"/>
        <v>26</v>
      </c>
      <c r="BB41" s="1">
        <f t="shared" si="13"/>
        <v>37</v>
      </c>
      <c r="BC41" s="16"/>
      <c r="BD41" s="16"/>
      <c r="BE41" s="16"/>
      <c r="BF41" s="16"/>
      <c r="BG41" s="16"/>
      <c r="BH41" s="16"/>
      <c r="BI41" s="16"/>
      <c r="BJ41" s="16"/>
      <c r="BK41" s="16"/>
    </row>
    <row r="42" spans="1:63" ht="13" x14ac:dyDescent="0.25">
      <c r="A42" s="7" t="s">
        <v>1124</v>
      </c>
      <c r="B42" s="7" t="s">
        <v>1164</v>
      </c>
      <c r="C42" s="7" t="s">
        <v>1165</v>
      </c>
      <c r="D42" s="2">
        <v>62.085925925925899</v>
      </c>
      <c r="E42" s="8" t="s">
        <v>76</v>
      </c>
      <c r="F42" s="8">
        <v>10</v>
      </c>
      <c r="G42" s="8" t="s">
        <v>64</v>
      </c>
      <c r="H42" s="8">
        <v>7</v>
      </c>
      <c r="I42" s="8">
        <v>1.35</v>
      </c>
      <c r="J42" s="8"/>
      <c r="K42" s="8"/>
      <c r="L42" s="8"/>
      <c r="M42" s="8"/>
      <c r="N42" s="1">
        <f t="shared" si="14"/>
        <v>24.130777777777766</v>
      </c>
      <c r="O42" s="8">
        <v>3.4630000000000001</v>
      </c>
      <c r="P42" s="1">
        <f t="shared" si="0"/>
        <v>84.63</v>
      </c>
      <c r="Q42" s="8"/>
      <c r="R42" s="8"/>
      <c r="S42" s="8">
        <f t="shared" si="1"/>
        <v>50.777999999999999</v>
      </c>
      <c r="T42" s="8">
        <v>82.5</v>
      </c>
      <c r="U42" s="8">
        <v>8.25</v>
      </c>
      <c r="V42" s="8"/>
      <c r="W42" s="8"/>
      <c r="X42" s="8"/>
      <c r="Y42" s="8"/>
      <c r="Z42" s="8"/>
      <c r="AA42" s="8"/>
      <c r="AB42" s="8">
        <f t="shared" si="2"/>
        <v>0</v>
      </c>
      <c r="AC42" s="8"/>
      <c r="AD42" s="8"/>
      <c r="AE42" s="8"/>
      <c r="AF42" s="8"/>
      <c r="AG42" s="1">
        <f t="shared" si="3"/>
        <v>0</v>
      </c>
      <c r="AH42" s="1" t="s">
        <v>1166</v>
      </c>
      <c r="AI42" s="1" t="s">
        <v>1166</v>
      </c>
      <c r="AJ42" s="1">
        <v>2.2000000000000002</v>
      </c>
      <c r="AK42" s="1"/>
      <c r="AL42" s="1"/>
      <c r="AM42" s="1"/>
      <c r="AN42" s="1"/>
      <c r="AO42" s="1">
        <f t="shared" si="4"/>
        <v>2.2000000000000002</v>
      </c>
      <c r="AP42" s="1"/>
      <c r="AQ42" s="1"/>
      <c r="AR42" s="1"/>
      <c r="AS42" s="1"/>
      <c r="AT42" s="1"/>
      <c r="AU42" s="1" t="s">
        <v>65</v>
      </c>
      <c r="AV42" s="1">
        <v>0.1</v>
      </c>
      <c r="AW42" s="1">
        <f t="shared" si="5"/>
        <v>0.1</v>
      </c>
      <c r="AX42" s="1">
        <f t="shared" si="6"/>
        <v>83.158777777777772</v>
      </c>
      <c r="AY42" s="1">
        <f t="shared" si="7"/>
        <v>2.3000000000000003</v>
      </c>
      <c r="AZ42" s="1">
        <f t="shared" si="8"/>
        <v>85.458777777777769</v>
      </c>
      <c r="BA42" s="1">
        <f t="shared" si="12"/>
        <v>27</v>
      </c>
      <c r="BB42" s="1">
        <f t="shared" si="13"/>
        <v>33</v>
      </c>
      <c r="BC42" s="16"/>
      <c r="BD42" s="16"/>
      <c r="BE42" s="16"/>
      <c r="BF42" s="16"/>
      <c r="BG42" s="16"/>
      <c r="BH42" s="16"/>
      <c r="BI42" s="16"/>
      <c r="BJ42" s="16"/>
      <c r="BK42" s="16"/>
    </row>
    <row r="43" spans="1:63" ht="13" x14ac:dyDescent="0.25">
      <c r="A43" s="7" t="s">
        <v>1124</v>
      </c>
      <c r="B43" s="7" t="s">
        <v>1167</v>
      </c>
      <c r="C43" s="7" t="s">
        <v>1168</v>
      </c>
      <c r="D43" s="2">
        <v>60.930370370370397</v>
      </c>
      <c r="E43" s="8" t="s">
        <v>76</v>
      </c>
      <c r="F43" s="8">
        <v>10</v>
      </c>
      <c r="G43" s="8" t="s">
        <v>64</v>
      </c>
      <c r="H43" s="8">
        <v>7</v>
      </c>
      <c r="I43" s="8">
        <v>1.35</v>
      </c>
      <c r="J43" s="8"/>
      <c r="K43" s="8"/>
      <c r="L43" s="8"/>
      <c r="M43" s="8"/>
      <c r="N43" s="1">
        <f t="shared" si="14"/>
        <v>23.784111111111116</v>
      </c>
      <c r="O43" s="8">
        <v>3.3650000000000002</v>
      </c>
      <c r="P43" s="1">
        <f t="shared" si="0"/>
        <v>83.65</v>
      </c>
      <c r="Q43" s="8"/>
      <c r="R43" s="8"/>
      <c r="S43" s="8">
        <f t="shared" si="1"/>
        <v>50.190000000000005</v>
      </c>
      <c r="T43" s="8">
        <v>79.5</v>
      </c>
      <c r="U43" s="8">
        <v>7.95</v>
      </c>
      <c r="V43" s="8"/>
      <c r="W43" s="8"/>
      <c r="X43" s="8"/>
      <c r="Y43" s="8"/>
      <c r="Z43" s="8"/>
      <c r="AA43" s="8"/>
      <c r="AB43" s="8">
        <f t="shared" si="2"/>
        <v>0</v>
      </c>
      <c r="AC43" s="8"/>
      <c r="AD43" s="8"/>
      <c r="AE43" s="8"/>
      <c r="AF43" s="8"/>
      <c r="AG43" s="1">
        <f t="shared" si="3"/>
        <v>0</v>
      </c>
      <c r="AH43" s="1"/>
      <c r="AI43" s="1"/>
      <c r="AJ43" s="1"/>
      <c r="AK43" s="1"/>
      <c r="AL43" s="1"/>
      <c r="AM43" s="1"/>
      <c r="AN43" s="1"/>
      <c r="AO43" s="1">
        <f t="shared" si="4"/>
        <v>0</v>
      </c>
      <c r="AP43" s="1"/>
      <c r="AQ43" s="1"/>
      <c r="AR43" s="1"/>
      <c r="AS43" s="1"/>
      <c r="AT43" s="1"/>
      <c r="AU43" s="1" t="s">
        <v>65</v>
      </c>
      <c r="AV43" s="1">
        <v>0.1</v>
      </c>
      <c r="AW43" s="1">
        <f t="shared" si="5"/>
        <v>0.1</v>
      </c>
      <c r="AX43" s="1">
        <f t="shared" si="6"/>
        <v>81.924111111111117</v>
      </c>
      <c r="AY43" s="1">
        <f t="shared" si="7"/>
        <v>0.1</v>
      </c>
      <c r="AZ43" s="1">
        <f t="shared" si="8"/>
        <v>82.024111111111111</v>
      </c>
      <c r="BA43" s="1">
        <f t="shared" si="12"/>
        <v>32</v>
      </c>
      <c r="BB43" s="1">
        <f t="shared" si="13"/>
        <v>49</v>
      </c>
      <c r="BC43" s="16"/>
      <c r="BD43" s="16"/>
      <c r="BE43" s="16"/>
      <c r="BF43" s="16"/>
      <c r="BG43" s="16"/>
      <c r="BH43" s="16"/>
      <c r="BI43" s="16"/>
      <c r="BJ43" s="16"/>
      <c r="BK43" s="16"/>
    </row>
    <row r="44" spans="1:63" ht="13" x14ac:dyDescent="0.25">
      <c r="A44" s="7" t="s">
        <v>1124</v>
      </c>
      <c r="B44" s="7" t="s">
        <v>1169</v>
      </c>
      <c r="C44" s="7" t="s">
        <v>1170</v>
      </c>
      <c r="D44" s="2">
        <v>60.511851851851901</v>
      </c>
      <c r="E44" s="8" t="s">
        <v>76</v>
      </c>
      <c r="F44" s="8">
        <v>10</v>
      </c>
      <c r="G44" s="8" t="s">
        <v>63</v>
      </c>
      <c r="H44" s="8">
        <v>9</v>
      </c>
      <c r="I44" s="8">
        <v>0</v>
      </c>
      <c r="J44" s="8"/>
      <c r="K44" s="8"/>
      <c r="L44" s="8"/>
      <c r="M44" s="8"/>
      <c r="N44" s="1">
        <f t="shared" si="14"/>
        <v>23.85355555555557</v>
      </c>
      <c r="O44" s="8">
        <v>3.22</v>
      </c>
      <c r="P44" s="1">
        <f t="shared" si="0"/>
        <v>82.2</v>
      </c>
      <c r="Q44" s="8"/>
      <c r="R44" s="8"/>
      <c r="S44" s="8">
        <f t="shared" si="1"/>
        <v>49.32</v>
      </c>
      <c r="T44" s="8">
        <v>63</v>
      </c>
      <c r="U44" s="8">
        <v>6.3</v>
      </c>
      <c r="V44" s="8"/>
      <c r="W44" s="8"/>
      <c r="X44" s="8"/>
      <c r="Y44" s="8"/>
      <c r="Z44" s="8"/>
      <c r="AA44" s="8"/>
      <c r="AB44" s="8">
        <f t="shared" si="2"/>
        <v>0</v>
      </c>
      <c r="AC44" s="8"/>
      <c r="AD44" s="8"/>
      <c r="AE44" s="8"/>
      <c r="AF44" s="8"/>
      <c r="AG44" s="1">
        <f t="shared" si="3"/>
        <v>0</v>
      </c>
      <c r="AH44" s="1"/>
      <c r="AI44" s="1"/>
      <c r="AJ44" s="1"/>
      <c r="AK44" s="1"/>
      <c r="AL44" s="1"/>
      <c r="AM44" s="1"/>
      <c r="AN44" s="1"/>
      <c r="AO44" s="1">
        <f t="shared" si="4"/>
        <v>0</v>
      </c>
      <c r="AP44" s="1"/>
      <c r="AQ44" s="1"/>
      <c r="AR44" s="1"/>
      <c r="AS44" s="1"/>
      <c r="AT44" s="1"/>
      <c r="AU44" s="1" t="s">
        <v>65</v>
      </c>
      <c r="AV44" s="1">
        <v>0.1</v>
      </c>
      <c r="AW44" s="1">
        <f t="shared" si="5"/>
        <v>0.1</v>
      </c>
      <c r="AX44" s="1">
        <f t="shared" si="6"/>
        <v>79.473555555555564</v>
      </c>
      <c r="AY44" s="1">
        <f t="shared" si="7"/>
        <v>0.1</v>
      </c>
      <c r="AZ44" s="1">
        <f t="shared" si="8"/>
        <v>79.573555555555558</v>
      </c>
      <c r="BA44" s="1">
        <f t="shared" si="12"/>
        <v>41</v>
      </c>
      <c r="BB44" s="1">
        <f t="shared" si="13"/>
        <v>60</v>
      </c>
      <c r="BC44" s="16"/>
      <c r="BD44" s="16"/>
      <c r="BE44" s="16"/>
      <c r="BF44" s="16"/>
      <c r="BG44" s="16"/>
      <c r="BH44" s="16"/>
      <c r="BI44" s="16"/>
      <c r="BJ44" s="16"/>
      <c r="BK44" s="16"/>
    </row>
    <row r="45" spans="1:63" ht="13" x14ac:dyDescent="0.25">
      <c r="A45" s="7" t="s">
        <v>1124</v>
      </c>
      <c r="B45" s="7" t="s">
        <v>1171</v>
      </c>
      <c r="C45" s="7" t="s">
        <v>1172</v>
      </c>
      <c r="D45" s="2">
        <v>60.556296296296303</v>
      </c>
      <c r="E45" s="8" t="s">
        <v>76</v>
      </c>
      <c r="F45" s="8">
        <v>10</v>
      </c>
      <c r="G45" s="8" t="s">
        <v>63</v>
      </c>
      <c r="H45" s="8">
        <v>9</v>
      </c>
      <c r="I45" s="8">
        <v>0</v>
      </c>
      <c r="J45" s="8"/>
      <c r="K45" s="8"/>
      <c r="L45" s="8"/>
      <c r="M45" s="8"/>
      <c r="N45" s="1">
        <f t="shared" si="14"/>
        <v>23.866888888888887</v>
      </c>
      <c r="O45" s="8">
        <v>3.09</v>
      </c>
      <c r="P45" s="1">
        <f t="shared" si="0"/>
        <v>80.900000000000006</v>
      </c>
      <c r="Q45" s="8"/>
      <c r="R45" s="8"/>
      <c r="S45" s="8">
        <f t="shared" si="1"/>
        <v>48.54</v>
      </c>
      <c r="T45" s="8">
        <v>82.5</v>
      </c>
      <c r="U45" s="8">
        <v>8.25</v>
      </c>
      <c r="V45" s="8"/>
      <c r="W45" s="8"/>
      <c r="X45" s="8"/>
      <c r="Y45" s="8"/>
      <c r="Z45" s="8"/>
      <c r="AA45" s="8"/>
      <c r="AB45" s="8">
        <f t="shared" si="2"/>
        <v>0</v>
      </c>
      <c r="AC45" s="8"/>
      <c r="AD45" s="8"/>
      <c r="AE45" s="8"/>
      <c r="AF45" s="8"/>
      <c r="AG45" s="1">
        <f t="shared" si="3"/>
        <v>0</v>
      </c>
      <c r="AH45" s="1"/>
      <c r="AI45" s="1"/>
      <c r="AJ45" s="1"/>
      <c r="AK45" s="1"/>
      <c r="AL45" s="1"/>
      <c r="AM45" s="1"/>
      <c r="AN45" s="1"/>
      <c r="AO45" s="1">
        <f t="shared" si="4"/>
        <v>0</v>
      </c>
      <c r="AP45" s="1"/>
      <c r="AQ45" s="1"/>
      <c r="AR45" s="1"/>
      <c r="AS45" s="1"/>
      <c r="AT45" s="1"/>
      <c r="AU45" s="1" t="s">
        <v>65</v>
      </c>
      <c r="AV45" s="1">
        <v>0.1</v>
      </c>
      <c r="AW45" s="1">
        <f t="shared" si="5"/>
        <v>0.1</v>
      </c>
      <c r="AX45" s="1">
        <f t="shared" si="6"/>
        <v>80.656888888888886</v>
      </c>
      <c r="AY45" s="1">
        <f t="shared" si="7"/>
        <v>0.1</v>
      </c>
      <c r="AZ45" s="1">
        <f t="shared" si="8"/>
        <v>80.756888888888881</v>
      </c>
      <c r="BA45" s="1">
        <f t="shared" si="12"/>
        <v>48</v>
      </c>
      <c r="BB45" s="1">
        <f t="shared" si="13"/>
        <v>54</v>
      </c>
      <c r="BC45" s="16"/>
      <c r="BD45" s="16"/>
      <c r="BE45" s="16"/>
      <c r="BF45" s="16"/>
      <c r="BG45" s="16"/>
      <c r="BH45" s="16"/>
      <c r="BI45" s="16"/>
      <c r="BJ45" s="16"/>
      <c r="BK45" s="16"/>
    </row>
    <row r="46" spans="1:63" ht="13" x14ac:dyDescent="0.25">
      <c r="A46" s="7" t="s">
        <v>1124</v>
      </c>
      <c r="B46" s="7" t="s">
        <v>1173</v>
      </c>
      <c r="C46" s="7" t="s">
        <v>1174</v>
      </c>
      <c r="D46" s="2">
        <v>59.656296296296297</v>
      </c>
      <c r="E46" s="8" t="s">
        <v>76</v>
      </c>
      <c r="F46" s="8">
        <v>10</v>
      </c>
      <c r="G46" s="8" t="s">
        <v>64</v>
      </c>
      <c r="H46" s="8">
        <v>7</v>
      </c>
      <c r="I46" s="8">
        <v>0</v>
      </c>
      <c r="J46" s="8"/>
      <c r="K46" s="8"/>
      <c r="L46" s="8"/>
      <c r="M46" s="8"/>
      <c r="N46" s="1">
        <f t="shared" si="14"/>
        <v>22.996888888888886</v>
      </c>
      <c r="O46" s="8">
        <v>2.9740000000000002</v>
      </c>
      <c r="P46" s="1">
        <f t="shared" si="0"/>
        <v>79.740000000000009</v>
      </c>
      <c r="Q46" s="8"/>
      <c r="R46" s="8"/>
      <c r="S46" s="8">
        <f t="shared" si="1"/>
        <v>47.844000000000001</v>
      </c>
      <c r="T46" s="8">
        <v>80</v>
      </c>
      <c r="U46" s="8">
        <v>8</v>
      </c>
      <c r="V46" s="8"/>
      <c r="W46" s="8"/>
      <c r="X46" s="8"/>
      <c r="Y46" s="8"/>
      <c r="Z46" s="8"/>
      <c r="AA46" s="8"/>
      <c r="AB46" s="8">
        <f t="shared" si="2"/>
        <v>0</v>
      </c>
      <c r="AC46" s="8"/>
      <c r="AD46" s="8"/>
      <c r="AE46" s="8"/>
      <c r="AF46" s="8"/>
      <c r="AG46" s="1">
        <f t="shared" si="3"/>
        <v>0</v>
      </c>
      <c r="AH46" s="1"/>
      <c r="AI46" s="1"/>
      <c r="AJ46" s="1"/>
      <c r="AK46" s="1"/>
      <c r="AL46" s="1"/>
      <c r="AM46" s="1"/>
      <c r="AN46" s="1"/>
      <c r="AO46" s="1">
        <f t="shared" si="4"/>
        <v>0</v>
      </c>
      <c r="AP46" s="1"/>
      <c r="AQ46" s="1"/>
      <c r="AR46" s="1"/>
      <c r="AS46" s="1"/>
      <c r="AT46" s="1"/>
      <c r="AU46" s="1" t="s">
        <v>65</v>
      </c>
      <c r="AV46" s="1">
        <v>0.1</v>
      </c>
      <c r="AW46" s="1">
        <f t="shared" si="5"/>
        <v>0.1</v>
      </c>
      <c r="AX46" s="1">
        <f t="shared" si="6"/>
        <v>78.840888888888884</v>
      </c>
      <c r="AY46" s="1">
        <f t="shared" si="7"/>
        <v>0.1</v>
      </c>
      <c r="AZ46" s="1">
        <f t="shared" si="8"/>
        <v>78.940888888888878</v>
      </c>
      <c r="BA46" s="1">
        <f t="shared" si="12"/>
        <v>53</v>
      </c>
      <c r="BB46" s="1">
        <f t="shared" si="13"/>
        <v>64</v>
      </c>
      <c r="BC46" s="16"/>
      <c r="BD46" s="16"/>
      <c r="BE46" s="16"/>
      <c r="BF46" s="16"/>
      <c r="BG46" s="16"/>
      <c r="BH46" s="16"/>
      <c r="BI46" s="16"/>
      <c r="BJ46" s="16"/>
      <c r="BK46" s="16"/>
    </row>
    <row r="47" spans="1:63" ht="13" x14ac:dyDescent="0.25">
      <c r="A47" s="7" t="s">
        <v>1124</v>
      </c>
      <c r="B47" s="7" t="s">
        <v>1175</v>
      </c>
      <c r="C47" s="7" t="s">
        <v>1176</v>
      </c>
      <c r="D47" s="2">
        <v>59.641481481481499</v>
      </c>
      <c r="E47" s="8" t="s">
        <v>76</v>
      </c>
      <c r="F47" s="8">
        <v>10</v>
      </c>
      <c r="G47" s="8" t="s">
        <v>63</v>
      </c>
      <c r="H47" s="8">
        <v>9</v>
      </c>
      <c r="I47" s="8">
        <v>0</v>
      </c>
      <c r="J47" s="8"/>
      <c r="K47" s="8"/>
      <c r="L47" s="8"/>
      <c r="M47" s="8"/>
      <c r="N47" s="1">
        <f t="shared" si="14"/>
        <v>23.592444444444446</v>
      </c>
      <c r="O47" s="8">
        <v>2.831</v>
      </c>
      <c r="P47" s="1">
        <f t="shared" si="0"/>
        <v>78.31</v>
      </c>
      <c r="Q47" s="8"/>
      <c r="R47" s="8"/>
      <c r="S47" s="8">
        <f t="shared" si="1"/>
        <v>46.985999999999997</v>
      </c>
      <c r="T47" s="8">
        <v>73</v>
      </c>
      <c r="U47" s="8">
        <v>7.3</v>
      </c>
      <c r="V47" s="8"/>
      <c r="W47" s="8"/>
      <c r="X47" s="8"/>
      <c r="Y47" s="8"/>
      <c r="Z47" s="8"/>
      <c r="AA47" s="8"/>
      <c r="AB47" s="8">
        <f t="shared" si="2"/>
        <v>0</v>
      </c>
      <c r="AC47" s="8"/>
      <c r="AD47" s="8"/>
      <c r="AE47" s="8"/>
      <c r="AF47" s="8"/>
      <c r="AG47" s="1">
        <f t="shared" si="3"/>
        <v>0</v>
      </c>
      <c r="AH47" s="1"/>
      <c r="AI47" s="1"/>
      <c r="AJ47" s="1"/>
      <c r="AK47" s="1"/>
      <c r="AL47" s="1"/>
      <c r="AM47" s="1"/>
      <c r="AN47" s="1"/>
      <c r="AO47" s="1">
        <f t="shared" si="4"/>
        <v>0</v>
      </c>
      <c r="AP47" s="1"/>
      <c r="AQ47" s="1"/>
      <c r="AR47" s="1"/>
      <c r="AS47" s="1"/>
      <c r="AT47" s="1"/>
      <c r="AU47" s="1" t="s">
        <v>65</v>
      </c>
      <c r="AV47" s="1">
        <v>0.1</v>
      </c>
      <c r="AW47" s="1">
        <f t="shared" si="5"/>
        <v>0.1</v>
      </c>
      <c r="AX47" s="1">
        <f t="shared" si="6"/>
        <v>77.87844444444444</v>
      </c>
      <c r="AY47" s="1">
        <f t="shared" si="7"/>
        <v>0.1</v>
      </c>
      <c r="AZ47" s="1">
        <f t="shared" si="8"/>
        <v>77.978444444444435</v>
      </c>
      <c r="BA47" s="1">
        <f t="shared" si="12"/>
        <v>60</v>
      </c>
      <c r="BB47" s="1">
        <f t="shared" si="13"/>
        <v>68</v>
      </c>
      <c r="BC47" s="16"/>
      <c r="BD47" s="16"/>
      <c r="BE47" s="16"/>
      <c r="BF47" s="16"/>
      <c r="BG47" s="16"/>
      <c r="BH47" s="16"/>
      <c r="BI47" s="16"/>
      <c r="BJ47" s="16"/>
      <c r="BK47" s="16"/>
    </row>
    <row r="48" spans="1:63" ht="13" x14ac:dyDescent="0.25">
      <c r="A48" s="7" t="s">
        <v>1124</v>
      </c>
      <c r="B48" s="7" t="s">
        <v>1177</v>
      </c>
      <c r="C48" s="7" t="s">
        <v>1178</v>
      </c>
      <c r="D48" s="2">
        <v>61.126666666666701</v>
      </c>
      <c r="E48" s="8" t="s">
        <v>76</v>
      </c>
      <c r="F48" s="8">
        <v>10</v>
      </c>
      <c r="G48" s="8" t="s">
        <v>76</v>
      </c>
      <c r="H48" s="8">
        <v>8</v>
      </c>
      <c r="I48" s="8">
        <v>0</v>
      </c>
      <c r="J48" s="8"/>
      <c r="K48" s="8"/>
      <c r="L48" s="8"/>
      <c r="M48" s="8"/>
      <c r="N48" s="1">
        <f t="shared" si="14"/>
        <v>23.738000000000007</v>
      </c>
      <c r="O48" s="8">
        <v>2.694</v>
      </c>
      <c r="P48" s="1">
        <f t="shared" si="0"/>
        <v>76.94</v>
      </c>
      <c r="Q48" s="8"/>
      <c r="R48" s="8"/>
      <c r="S48" s="8">
        <f t="shared" si="1"/>
        <v>46.163999999999994</v>
      </c>
      <c r="T48" s="8">
        <v>96.5</v>
      </c>
      <c r="U48" s="8">
        <v>9.65</v>
      </c>
      <c r="V48" s="8"/>
      <c r="W48" s="8"/>
      <c r="X48" s="8"/>
      <c r="Y48" s="8"/>
      <c r="Z48" s="8"/>
      <c r="AA48" s="8"/>
      <c r="AB48" s="8">
        <f t="shared" si="2"/>
        <v>0</v>
      </c>
      <c r="AC48" s="8"/>
      <c r="AD48" s="8"/>
      <c r="AE48" s="8"/>
      <c r="AF48" s="8"/>
      <c r="AG48" s="1">
        <f t="shared" si="3"/>
        <v>0</v>
      </c>
      <c r="AH48" s="1"/>
      <c r="AI48" s="1"/>
      <c r="AJ48" s="1"/>
      <c r="AK48" s="1"/>
      <c r="AL48" s="1"/>
      <c r="AM48" s="1"/>
      <c r="AN48" s="1"/>
      <c r="AO48" s="1">
        <f t="shared" si="4"/>
        <v>0</v>
      </c>
      <c r="AP48" s="1"/>
      <c r="AQ48" s="1"/>
      <c r="AR48" s="1"/>
      <c r="AS48" s="1"/>
      <c r="AT48" s="1"/>
      <c r="AU48" s="1" t="s">
        <v>65</v>
      </c>
      <c r="AV48" s="1">
        <v>0.1</v>
      </c>
      <c r="AW48" s="1">
        <f t="shared" si="5"/>
        <v>0.1</v>
      </c>
      <c r="AX48" s="1">
        <f t="shared" si="6"/>
        <v>79.552000000000007</v>
      </c>
      <c r="AY48" s="1">
        <f t="shared" si="7"/>
        <v>0.1</v>
      </c>
      <c r="AZ48" s="1">
        <f t="shared" si="8"/>
        <v>79.652000000000001</v>
      </c>
      <c r="BA48" s="1">
        <f t="shared" si="12"/>
        <v>63</v>
      </c>
      <c r="BB48" s="1">
        <f t="shared" si="13"/>
        <v>58</v>
      </c>
      <c r="BC48" s="16"/>
      <c r="BD48" s="16"/>
      <c r="BE48" s="16"/>
      <c r="BF48" s="16"/>
      <c r="BG48" s="16"/>
      <c r="BH48" s="16"/>
      <c r="BI48" s="16"/>
      <c r="BJ48" s="16"/>
      <c r="BK48" s="16"/>
    </row>
    <row r="49" spans="1:55" ht="13" x14ac:dyDescent="0.25">
      <c r="A49" s="7" t="s">
        <v>1124</v>
      </c>
      <c r="B49" s="7" t="s">
        <v>1179</v>
      </c>
      <c r="C49" s="7" t="s">
        <v>1180</v>
      </c>
      <c r="D49" s="2">
        <v>60.841481481481502</v>
      </c>
      <c r="E49" s="8" t="s">
        <v>76</v>
      </c>
      <c r="F49" s="8">
        <v>10</v>
      </c>
      <c r="G49" s="8" t="s">
        <v>63</v>
      </c>
      <c r="H49" s="8">
        <v>9</v>
      </c>
      <c r="I49" s="8">
        <v>0</v>
      </c>
      <c r="J49" s="8"/>
      <c r="K49" s="8"/>
      <c r="L49" s="8"/>
      <c r="M49" s="8"/>
      <c r="N49" s="1">
        <f t="shared" si="14"/>
        <v>23.952444444444453</v>
      </c>
      <c r="O49" s="8">
        <v>2.64</v>
      </c>
      <c r="P49" s="1">
        <f t="shared" si="0"/>
        <v>76.400000000000006</v>
      </c>
      <c r="Q49" s="8"/>
      <c r="R49" s="8"/>
      <c r="S49" s="8">
        <f t="shared" si="1"/>
        <v>45.84</v>
      </c>
      <c r="T49" s="8">
        <v>76.5</v>
      </c>
      <c r="U49" s="8">
        <v>7.65</v>
      </c>
      <c r="V49" s="8"/>
      <c r="W49" s="8"/>
      <c r="X49" s="8"/>
      <c r="Y49" s="8"/>
      <c r="Z49" s="8"/>
      <c r="AA49" s="8"/>
      <c r="AB49" s="8">
        <f t="shared" si="2"/>
        <v>0</v>
      </c>
      <c r="AC49" s="8"/>
      <c r="AD49" s="8"/>
      <c r="AE49" s="8"/>
      <c r="AF49" s="8"/>
      <c r="AG49" s="1">
        <f t="shared" si="3"/>
        <v>0</v>
      </c>
      <c r="AH49" s="1"/>
      <c r="AI49" s="1"/>
      <c r="AJ49" s="1"/>
      <c r="AK49" s="1"/>
      <c r="AL49" s="1"/>
      <c r="AM49" s="1"/>
      <c r="AN49" s="1"/>
      <c r="AO49" s="1">
        <f t="shared" si="4"/>
        <v>0</v>
      </c>
      <c r="AP49" s="1"/>
      <c r="AQ49" s="1"/>
      <c r="AR49" s="1"/>
      <c r="AS49" s="1"/>
      <c r="AT49" s="1"/>
      <c r="AU49" s="1" t="s">
        <v>65</v>
      </c>
      <c r="AV49" s="1">
        <v>0.1</v>
      </c>
      <c r="AW49" s="1">
        <f t="shared" si="5"/>
        <v>0.1</v>
      </c>
      <c r="AX49" s="1">
        <f t="shared" si="6"/>
        <v>77.442444444444462</v>
      </c>
      <c r="AY49" s="1">
        <f t="shared" si="7"/>
        <v>0.1</v>
      </c>
      <c r="AZ49" s="1">
        <f t="shared" si="8"/>
        <v>77.542444444444456</v>
      </c>
      <c r="BA49" s="1">
        <f t="shared" si="12"/>
        <v>65</v>
      </c>
      <c r="BB49" s="1">
        <f t="shared" si="13"/>
        <v>72</v>
      </c>
      <c r="BC49" s="16"/>
    </row>
    <row r="50" spans="1:55" ht="13" x14ac:dyDescent="0.25">
      <c r="A50" s="7" t="s">
        <v>1124</v>
      </c>
      <c r="B50" s="7" t="s">
        <v>1181</v>
      </c>
      <c r="C50" s="7" t="s">
        <v>1182</v>
      </c>
      <c r="D50" s="2">
        <v>59.685925925925901</v>
      </c>
      <c r="E50" s="8" t="s">
        <v>76</v>
      </c>
      <c r="F50" s="8">
        <v>10</v>
      </c>
      <c r="G50" s="8" t="s">
        <v>76</v>
      </c>
      <c r="H50" s="8">
        <v>8</v>
      </c>
      <c r="I50" s="8">
        <v>0</v>
      </c>
      <c r="J50" s="8"/>
      <c r="K50" s="8"/>
      <c r="L50" s="8"/>
      <c r="M50" s="8"/>
      <c r="N50" s="1">
        <f t="shared" si="14"/>
        <v>23.30577777777777</v>
      </c>
      <c r="O50" s="8">
        <v>2.4870000000000001</v>
      </c>
      <c r="P50" s="1">
        <f t="shared" si="0"/>
        <v>74.87</v>
      </c>
      <c r="Q50" s="8"/>
      <c r="R50" s="8"/>
      <c r="S50" s="8">
        <f t="shared" si="1"/>
        <v>44.922000000000004</v>
      </c>
      <c r="T50" s="8">
        <v>81.5</v>
      </c>
      <c r="U50" s="8">
        <v>8.15</v>
      </c>
      <c r="V50" s="8"/>
      <c r="W50" s="8"/>
      <c r="X50" s="8"/>
      <c r="Y50" s="8"/>
      <c r="Z50" s="8"/>
      <c r="AA50" s="8"/>
      <c r="AB50" s="8">
        <f t="shared" si="2"/>
        <v>0</v>
      </c>
      <c r="AC50" s="8"/>
      <c r="AD50" s="8"/>
      <c r="AE50" s="8"/>
      <c r="AF50" s="8"/>
      <c r="AG50" s="1">
        <f t="shared" si="3"/>
        <v>0</v>
      </c>
      <c r="AH50" s="1"/>
      <c r="AI50" s="1"/>
      <c r="AJ50" s="1"/>
      <c r="AK50" s="1"/>
      <c r="AL50" s="1"/>
      <c r="AM50" s="1"/>
      <c r="AN50" s="1"/>
      <c r="AO50" s="1">
        <f t="shared" si="4"/>
        <v>0</v>
      </c>
      <c r="AP50" s="1"/>
      <c r="AQ50" s="1"/>
      <c r="AR50" s="1"/>
      <c r="AS50" s="1"/>
      <c r="AT50" s="1"/>
      <c r="AU50" s="1" t="s">
        <v>65</v>
      </c>
      <c r="AV50" s="1">
        <v>0.1</v>
      </c>
      <c r="AW50" s="1">
        <f t="shared" si="5"/>
        <v>0.1</v>
      </c>
      <c r="AX50" s="1">
        <f t="shared" si="6"/>
        <v>76.37777777777778</v>
      </c>
      <c r="AY50" s="1">
        <f t="shared" si="7"/>
        <v>0.1</v>
      </c>
      <c r="AZ50" s="1">
        <f t="shared" si="8"/>
        <v>76.477777777777774</v>
      </c>
      <c r="BA50" s="1">
        <f t="shared" si="12"/>
        <v>74</v>
      </c>
      <c r="BB50" s="1">
        <f t="shared" si="13"/>
        <v>74</v>
      </c>
      <c r="BC50" s="16"/>
    </row>
    <row r="51" spans="1:55" ht="13" x14ac:dyDescent="0.25">
      <c r="A51" s="7" t="s">
        <v>1124</v>
      </c>
      <c r="B51" s="7" t="s">
        <v>1183</v>
      </c>
      <c r="C51" s="7" t="s">
        <v>1184</v>
      </c>
      <c r="D51" s="2">
        <v>57.841481481481502</v>
      </c>
      <c r="E51" s="8" t="s">
        <v>76</v>
      </c>
      <c r="F51" s="8">
        <v>10</v>
      </c>
      <c r="G51" s="8" t="s">
        <v>76</v>
      </c>
      <c r="H51" s="8">
        <v>8</v>
      </c>
      <c r="I51" s="8">
        <v>1.35</v>
      </c>
      <c r="J51" s="8"/>
      <c r="K51" s="8"/>
      <c r="L51" s="8"/>
      <c r="M51" s="8"/>
      <c r="N51" s="1">
        <f t="shared" si="14"/>
        <v>23.157444444444451</v>
      </c>
      <c r="O51" s="8">
        <v>2.456</v>
      </c>
      <c r="P51" s="1">
        <f t="shared" si="0"/>
        <v>74.56</v>
      </c>
      <c r="Q51" s="8"/>
      <c r="R51" s="8"/>
      <c r="S51" s="8">
        <f t="shared" si="1"/>
        <v>44.735999999999997</v>
      </c>
      <c r="T51" s="8">
        <v>72.5</v>
      </c>
      <c r="U51" s="8">
        <v>7.25</v>
      </c>
      <c r="V51" s="8"/>
      <c r="W51" s="8"/>
      <c r="X51" s="8"/>
      <c r="Y51" s="8"/>
      <c r="Z51" s="8"/>
      <c r="AA51" s="8"/>
      <c r="AB51" s="8">
        <f t="shared" si="2"/>
        <v>0</v>
      </c>
      <c r="AC51" s="8"/>
      <c r="AD51" s="8"/>
      <c r="AE51" s="8"/>
      <c r="AF51" s="8"/>
      <c r="AG51" s="1">
        <f t="shared" si="3"/>
        <v>0</v>
      </c>
      <c r="AH51" s="1" t="s">
        <v>1185</v>
      </c>
      <c r="AI51" s="1" t="s">
        <v>1186</v>
      </c>
      <c r="AJ51" s="1">
        <v>1.25</v>
      </c>
      <c r="AK51" s="1"/>
      <c r="AL51" s="1"/>
      <c r="AM51" s="1"/>
      <c r="AN51" s="1"/>
      <c r="AO51" s="1">
        <f t="shared" si="4"/>
        <v>1.25</v>
      </c>
      <c r="AP51" s="1"/>
      <c r="AQ51" s="1"/>
      <c r="AR51" s="1"/>
      <c r="AS51" s="1"/>
      <c r="AT51" s="1"/>
      <c r="AU51" s="1" t="s">
        <v>65</v>
      </c>
      <c r="AV51" s="1">
        <v>0.1</v>
      </c>
      <c r="AW51" s="1">
        <f t="shared" si="5"/>
        <v>0.1</v>
      </c>
      <c r="AX51" s="1">
        <f t="shared" si="6"/>
        <v>75.143444444444441</v>
      </c>
      <c r="AY51" s="1">
        <f t="shared" si="7"/>
        <v>1.35</v>
      </c>
      <c r="AZ51" s="1">
        <f t="shared" si="8"/>
        <v>76.493444444444435</v>
      </c>
      <c r="BA51" s="1">
        <f t="shared" si="12"/>
        <v>76</v>
      </c>
      <c r="BB51" s="1">
        <f t="shared" si="13"/>
        <v>73</v>
      </c>
      <c r="BC51" s="16"/>
    </row>
    <row r="52" spans="1:55" ht="13" x14ac:dyDescent="0.25">
      <c r="A52" s="7" t="s">
        <v>1124</v>
      </c>
      <c r="B52" s="7" t="s">
        <v>1187</v>
      </c>
      <c r="C52" s="7" t="s">
        <v>1188</v>
      </c>
      <c r="D52" s="2">
        <v>60.8562962962963</v>
      </c>
      <c r="E52" s="8" t="s">
        <v>76</v>
      </c>
      <c r="F52" s="8">
        <v>10</v>
      </c>
      <c r="G52" s="8" t="s">
        <v>76</v>
      </c>
      <c r="H52" s="8">
        <v>8</v>
      </c>
      <c r="I52" s="8">
        <v>0</v>
      </c>
      <c r="J52" s="8"/>
      <c r="K52" s="8"/>
      <c r="L52" s="8"/>
      <c r="M52" s="8"/>
      <c r="N52" s="1">
        <f t="shared" si="14"/>
        <v>23.65688888888889</v>
      </c>
      <c r="O52" s="8">
        <v>2.073</v>
      </c>
      <c r="P52" s="1">
        <f t="shared" si="0"/>
        <v>70.73</v>
      </c>
      <c r="Q52" s="8"/>
      <c r="R52" s="8"/>
      <c r="S52" s="8">
        <f t="shared" si="1"/>
        <v>42.438000000000002</v>
      </c>
      <c r="T52" s="8">
        <v>78.5</v>
      </c>
      <c r="U52" s="8">
        <v>7.85</v>
      </c>
      <c r="V52" s="8"/>
      <c r="W52" s="8"/>
      <c r="X52" s="8"/>
      <c r="Y52" s="8"/>
      <c r="Z52" s="8"/>
      <c r="AA52" s="8"/>
      <c r="AB52" s="8">
        <f t="shared" si="2"/>
        <v>0</v>
      </c>
      <c r="AC52" s="8"/>
      <c r="AD52" s="8"/>
      <c r="AE52" s="8"/>
      <c r="AF52" s="8"/>
      <c r="AG52" s="1">
        <f t="shared" si="3"/>
        <v>0</v>
      </c>
      <c r="AH52" s="1"/>
      <c r="AI52" s="1"/>
      <c r="AJ52" s="1"/>
      <c r="AK52" s="1"/>
      <c r="AL52" s="1"/>
      <c r="AM52" s="1"/>
      <c r="AN52" s="1"/>
      <c r="AO52" s="1">
        <f t="shared" si="4"/>
        <v>0</v>
      </c>
      <c r="AP52" s="1"/>
      <c r="AQ52" s="1"/>
      <c r="AR52" s="1"/>
      <c r="AS52" s="1"/>
      <c r="AT52" s="1"/>
      <c r="AU52" s="1" t="s">
        <v>65</v>
      </c>
      <c r="AV52" s="1">
        <v>0.1</v>
      </c>
      <c r="AW52" s="1">
        <f t="shared" si="5"/>
        <v>0.1</v>
      </c>
      <c r="AX52" s="1">
        <f t="shared" si="6"/>
        <v>73.944888888888883</v>
      </c>
      <c r="AY52" s="1">
        <f t="shared" si="7"/>
        <v>0.1</v>
      </c>
      <c r="AZ52" s="1">
        <f t="shared" si="8"/>
        <v>74.044888888888877</v>
      </c>
      <c r="BA52" s="1">
        <f t="shared" si="12"/>
        <v>84</v>
      </c>
      <c r="BB52" s="1">
        <f t="shared" si="13"/>
        <v>86</v>
      </c>
      <c r="BC52" s="16"/>
    </row>
    <row r="53" spans="1:55" ht="13" x14ac:dyDescent="0.25">
      <c r="A53" s="7" t="s">
        <v>1124</v>
      </c>
      <c r="B53" s="7" t="s">
        <v>1189</v>
      </c>
      <c r="C53" s="7" t="s">
        <v>1190</v>
      </c>
      <c r="D53" s="2">
        <v>60.226666666666702</v>
      </c>
      <c r="E53" s="8" t="s">
        <v>76</v>
      </c>
      <c r="F53" s="8">
        <v>10</v>
      </c>
      <c r="G53" s="8" t="s">
        <v>64</v>
      </c>
      <c r="H53" s="8">
        <v>7</v>
      </c>
      <c r="I53" s="8">
        <v>0</v>
      </c>
      <c r="J53" s="8"/>
      <c r="K53" s="8"/>
      <c r="L53" s="8"/>
      <c r="M53" s="8"/>
      <c r="N53" s="1">
        <f t="shared" si="14"/>
        <v>23.16800000000001</v>
      </c>
      <c r="O53" s="8">
        <v>1.986</v>
      </c>
      <c r="P53" s="1">
        <f t="shared" si="0"/>
        <v>69.86</v>
      </c>
      <c r="Q53" s="8"/>
      <c r="R53" s="8"/>
      <c r="S53" s="8">
        <f t="shared" si="1"/>
        <v>41.915999999999997</v>
      </c>
      <c r="T53" s="8">
        <v>78.5</v>
      </c>
      <c r="U53" s="8">
        <v>7.85</v>
      </c>
      <c r="V53" s="8"/>
      <c r="W53" s="8"/>
      <c r="X53" s="8"/>
      <c r="Y53" s="8"/>
      <c r="Z53" s="8"/>
      <c r="AA53" s="8"/>
      <c r="AB53" s="8">
        <f t="shared" si="2"/>
        <v>0</v>
      </c>
      <c r="AC53" s="8"/>
      <c r="AD53" s="8"/>
      <c r="AE53" s="8"/>
      <c r="AF53" s="8"/>
      <c r="AG53" s="1">
        <f t="shared" si="3"/>
        <v>0</v>
      </c>
      <c r="AH53" s="1" t="s">
        <v>1191</v>
      </c>
      <c r="AI53" s="1" t="s">
        <v>106</v>
      </c>
      <c r="AJ53" s="1">
        <v>1</v>
      </c>
      <c r="AK53" s="1"/>
      <c r="AL53" s="1"/>
      <c r="AM53" s="1"/>
      <c r="AN53" s="1"/>
      <c r="AO53" s="1">
        <f t="shared" si="4"/>
        <v>1</v>
      </c>
      <c r="AP53" s="1"/>
      <c r="AQ53" s="1"/>
      <c r="AR53" s="1"/>
      <c r="AS53" s="1"/>
      <c r="AT53" s="1"/>
      <c r="AU53" s="1" t="s">
        <v>65</v>
      </c>
      <c r="AV53" s="1">
        <v>0.1</v>
      </c>
      <c r="AW53" s="1">
        <f t="shared" si="5"/>
        <v>0.1</v>
      </c>
      <c r="AX53" s="1">
        <f t="shared" si="6"/>
        <v>72.933999999999997</v>
      </c>
      <c r="AY53" s="1">
        <f t="shared" si="7"/>
        <v>1.1000000000000001</v>
      </c>
      <c r="AZ53" s="1">
        <f t="shared" si="8"/>
        <v>74.033999999999992</v>
      </c>
      <c r="BA53" s="1">
        <f t="shared" si="12"/>
        <v>88</v>
      </c>
      <c r="BB53" s="1">
        <f t="shared" si="13"/>
        <v>87</v>
      </c>
      <c r="BC53" s="16"/>
    </row>
    <row r="54" spans="1:55" ht="13" x14ac:dyDescent="0.25">
      <c r="A54" s="7" t="s">
        <v>1124</v>
      </c>
      <c r="B54" s="7" t="s">
        <v>1192</v>
      </c>
      <c r="C54" s="7" t="s">
        <v>1193</v>
      </c>
      <c r="D54" s="2">
        <v>56.656296296296297</v>
      </c>
      <c r="E54" s="8" t="s">
        <v>76</v>
      </c>
      <c r="F54" s="8">
        <v>10</v>
      </c>
      <c r="G54" s="8" t="s">
        <v>64</v>
      </c>
      <c r="H54" s="8">
        <v>7</v>
      </c>
      <c r="I54" s="8">
        <v>2.3250000000000002</v>
      </c>
      <c r="J54" s="8"/>
      <c r="K54" s="8"/>
      <c r="L54" s="8"/>
      <c r="M54" s="8"/>
      <c r="N54" s="1">
        <f t="shared" si="14"/>
        <v>22.794388888888886</v>
      </c>
      <c r="O54" s="8">
        <v>1.6220000000000001</v>
      </c>
      <c r="P54" s="1">
        <f t="shared" si="0"/>
        <v>66.22</v>
      </c>
      <c r="Q54" s="8"/>
      <c r="R54" s="8"/>
      <c r="S54" s="8">
        <f t="shared" si="1"/>
        <v>39.731999999999999</v>
      </c>
      <c r="T54" s="8">
        <v>71.5</v>
      </c>
      <c r="U54" s="8">
        <v>7.15</v>
      </c>
      <c r="V54" s="8"/>
      <c r="W54" s="8"/>
      <c r="X54" s="8"/>
      <c r="Y54" s="8"/>
      <c r="Z54" s="8"/>
      <c r="AA54" s="8"/>
      <c r="AB54" s="8">
        <f t="shared" si="2"/>
        <v>0</v>
      </c>
      <c r="AC54" s="8"/>
      <c r="AD54" s="8"/>
      <c r="AE54" s="8"/>
      <c r="AF54" s="8"/>
      <c r="AG54" s="1">
        <f t="shared" si="3"/>
        <v>0</v>
      </c>
      <c r="AH54" s="1"/>
      <c r="AI54" s="1"/>
      <c r="AJ54" s="1"/>
      <c r="AK54" s="1"/>
      <c r="AL54" s="1"/>
      <c r="AM54" s="1"/>
      <c r="AN54" s="1"/>
      <c r="AO54" s="1">
        <f t="shared" si="4"/>
        <v>0</v>
      </c>
      <c r="AP54" s="1"/>
      <c r="AQ54" s="1"/>
      <c r="AR54" s="1"/>
      <c r="AS54" s="1"/>
      <c r="AT54" s="1"/>
      <c r="AU54" s="1" t="s">
        <v>65</v>
      </c>
      <c r="AV54" s="1">
        <v>0.1</v>
      </c>
      <c r="AW54" s="1">
        <f t="shared" si="5"/>
        <v>0.1</v>
      </c>
      <c r="AX54" s="1">
        <f t="shared" si="6"/>
        <v>69.676388888888894</v>
      </c>
      <c r="AY54" s="1">
        <f t="shared" si="7"/>
        <v>0.1</v>
      </c>
      <c r="AZ54" s="1">
        <f t="shared" si="8"/>
        <v>69.776388888888889</v>
      </c>
      <c r="BA54" s="1">
        <f t="shared" si="12"/>
        <v>96</v>
      </c>
      <c r="BB54" s="1">
        <f t="shared" si="13"/>
        <v>97</v>
      </c>
      <c r="BC54" s="16"/>
    </row>
    <row r="55" spans="1:55" ht="13" x14ac:dyDescent="0.25">
      <c r="A55" s="7" t="s">
        <v>1124</v>
      </c>
      <c r="B55" s="7" t="s">
        <v>1194</v>
      </c>
      <c r="C55" s="7" t="s">
        <v>1195</v>
      </c>
      <c r="D55" s="2">
        <v>60.2414814814815</v>
      </c>
      <c r="E55" s="8" t="s">
        <v>76</v>
      </c>
      <c r="F55" s="8">
        <v>10</v>
      </c>
      <c r="G55" s="8" t="s">
        <v>76</v>
      </c>
      <c r="H55" s="8">
        <v>8</v>
      </c>
      <c r="I55" s="8">
        <v>0</v>
      </c>
      <c r="J55" s="8"/>
      <c r="K55" s="8"/>
      <c r="L55" s="8"/>
      <c r="M55" s="8"/>
      <c r="N55" s="1">
        <f t="shared" si="14"/>
        <v>23.472444444444449</v>
      </c>
      <c r="O55" s="8">
        <v>1.5489999999999999</v>
      </c>
      <c r="P55" s="1">
        <f t="shared" si="0"/>
        <v>65.489999999999995</v>
      </c>
      <c r="Q55" s="8"/>
      <c r="R55" s="8"/>
      <c r="S55" s="8">
        <f t="shared" si="1"/>
        <v>39.293999999999997</v>
      </c>
      <c r="T55" s="8">
        <v>73</v>
      </c>
      <c r="U55" s="8">
        <v>7.3</v>
      </c>
      <c r="V55" s="8"/>
      <c r="W55" s="8"/>
      <c r="X55" s="8"/>
      <c r="Y55" s="8"/>
      <c r="Z55" s="8"/>
      <c r="AA55" s="8"/>
      <c r="AB55" s="8">
        <f t="shared" si="2"/>
        <v>0</v>
      </c>
      <c r="AC55" s="8"/>
      <c r="AD55" s="8"/>
      <c r="AE55" s="8"/>
      <c r="AF55" s="8"/>
      <c r="AG55" s="1">
        <f t="shared" si="3"/>
        <v>0</v>
      </c>
      <c r="AH55" s="1" t="s">
        <v>69</v>
      </c>
      <c r="AI55" s="1" t="s">
        <v>69</v>
      </c>
      <c r="AJ55" s="1">
        <v>1</v>
      </c>
      <c r="AK55" s="1"/>
      <c r="AL55" s="1"/>
      <c r="AM55" s="1"/>
      <c r="AN55" s="1"/>
      <c r="AO55" s="1">
        <f t="shared" si="4"/>
        <v>1</v>
      </c>
      <c r="AP55" s="1"/>
      <c r="AQ55" s="1"/>
      <c r="AR55" s="1"/>
      <c r="AS55" s="1"/>
      <c r="AT55" s="1"/>
      <c r="AU55" s="1" t="s">
        <v>65</v>
      </c>
      <c r="AV55" s="1">
        <v>0.1</v>
      </c>
      <c r="AW55" s="1">
        <f t="shared" si="5"/>
        <v>0.1</v>
      </c>
      <c r="AX55" s="1">
        <f t="shared" si="6"/>
        <v>70.066444444444443</v>
      </c>
      <c r="AY55" s="1">
        <f t="shared" si="7"/>
        <v>1.1000000000000001</v>
      </c>
      <c r="AZ55" s="1">
        <f t="shared" si="8"/>
        <v>71.166444444444437</v>
      </c>
      <c r="BA55" s="1">
        <f t="shared" si="12"/>
        <v>98</v>
      </c>
      <c r="BB55" s="1">
        <f t="shared" si="13"/>
        <v>95</v>
      </c>
      <c r="BC55" s="16"/>
    </row>
    <row r="56" spans="1:55" ht="13" x14ac:dyDescent="0.25">
      <c r="A56" s="7" t="s">
        <v>1124</v>
      </c>
      <c r="B56" s="7" t="s">
        <v>1196</v>
      </c>
      <c r="C56" s="7" t="s">
        <v>1197</v>
      </c>
      <c r="D56" s="2">
        <v>59.522962962963</v>
      </c>
      <c r="E56" s="8" t="s">
        <v>76</v>
      </c>
      <c r="F56" s="8">
        <v>10</v>
      </c>
      <c r="G56" s="8" t="s">
        <v>64</v>
      </c>
      <c r="H56" s="8">
        <v>7</v>
      </c>
      <c r="I56" s="8">
        <v>0</v>
      </c>
      <c r="J56" s="8"/>
      <c r="K56" s="8"/>
      <c r="L56" s="8"/>
      <c r="M56" s="8"/>
      <c r="N56" s="1">
        <f t="shared" si="14"/>
        <v>22.956888888888898</v>
      </c>
      <c r="O56" s="8">
        <v>1.1719999999999999</v>
      </c>
      <c r="P56" s="1">
        <f t="shared" si="0"/>
        <v>61.72</v>
      </c>
      <c r="Q56" s="8"/>
      <c r="R56" s="8"/>
      <c r="S56" s="8">
        <f t="shared" si="1"/>
        <v>37.031999999999996</v>
      </c>
      <c r="T56" s="8">
        <v>0</v>
      </c>
      <c r="U56" s="8">
        <v>0</v>
      </c>
      <c r="V56" s="8"/>
      <c r="W56" s="8"/>
      <c r="X56" s="8"/>
      <c r="Y56" s="8"/>
      <c r="Z56" s="8"/>
      <c r="AA56" s="8"/>
      <c r="AB56" s="8">
        <f t="shared" si="2"/>
        <v>0</v>
      </c>
      <c r="AC56" s="8"/>
      <c r="AD56" s="8"/>
      <c r="AE56" s="8"/>
      <c r="AF56" s="8"/>
      <c r="AG56" s="1">
        <f t="shared" si="3"/>
        <v>0</v>
      </c>
      <c r="AH56" s="1"/>
      <c r="AI56" s="1"/>
      <c r="AJ56" s="1"/>
      <c r="AK56" s="1"/>
      <c r="AL56" s="1"/>
      <c r="AM56" s="1"/>
      <c r="AN56" s="1"/>
      <c r="AO56" s="1">
        <f t="shared" si="4"/>
        <v>0</v>
      </c>
      <c r="AP56" s="1"/>
      <c r="AQ56" s="1"/>
      <c r="AR56" s="1"/>
      <c r="AS56" s="1"/>
      <c r="AT56" s="1"/>
      <c r="AU56" s="1" t="s">
        <v>65</v>
      </c>
      <c r="AV56" s="1">
        <v>0.1</v>
      </c>
      <c r="AW56" s="1">
        <f t="shared" si="5"/>
        <v>0.1</v>
      </c>
      <c r="AX56" s="1">
        <f t="shared" si="6"/>
        <v>59.988888888888894</v>
      </c>
      <c r="AY56" s="1">
        <f t="shared" si="7"/>
        <v>0.1</v>
      </c>
      <c r="AZ56" s="1">
        <f t="shared" si="8"/>
        <v>60.088888888888896</v>
      </c>
      <c r="BA56" s="1">
        <f t="shared" si="12"/>
        <v>101</v>
      </c>
      <c r="BB56" s="1">
        <f t="shared" si="13"/>
        <v>104</v>
      </c>
      <c r="BC56" s="16"/>
    </row>
    <row r="57" spans="1:55" ht="13" x14ac:dyDescent="0.25">
      <c r="A57" s="7" t="s">
        <v>1124</v>
      </c>
      <c r="B57" s="7" t="s">
        <v>1198</v>
      </c>
      <c r="C57" s="7" t="s">
        <v>1199</v>
      </c>
      <c r="D57" s="2">
        <v>57.271111111111097</v>
      </c>
      <c r="E57" s="8" t="s">
        <v>76</v>
      </c>
      <c r="F57" s="8">
        <v>10</v>
      </c>
      <c r="G57" s="8" t="s">
        <v>76</v>
      </c>
      <c r="H57" s="8">
        <v>8</v>
      </c>
      <c r="I57" s="8">
        <v>0</v>
      </c>
      <c r="J57" s="8"/>
      <c r="K57" s="8"/>
      <c r="L57" s="8"/>
      <c r="M57" s="8"/>
      <c r="N57" s="1">
        <f t="shared" si="14"/>
        <v>22.58133333333333</v>
      </c>
      <c r="O57" s="8">
        <v>1.0580000000000001</v>
      </c>
      <c r="P57" s="1">
        <f t="shared" si="0"/>
        <v>60.58</v>
      </c>
      <c r="Q57" s="8"/>
      <c r="R57" s="8"/>
      <c r="S57" s="8">
        <f t="shared" si="1"/>
        <v>36.347999999999999</v>
      </c>
      <c r="T57" s="8">
        <v>50</v>
      </c>
      <c r="U57" s="8">
        <v>5</v>
      </c>
      <c r="V57" s="8"/>
      <c r="W57" s="8"/>
      <c r="X57" s="8"/>
      <c r="Y57" s="8"/>
      <c r="Z57" s="8"/>
      <c r="AA57" s="8"/>
      <c r="AB57" s="8">
        <f t="shared" si="2"/>
        <v>0</v>
      </c>
      <c r="AC57" s="8"/>
      <c r="AD57" s="8"/>
      <c r="AE57" s="8"/>
      <c r="AF57" s="8"/>
      <c r="AG57" s="1">
        <f t="shared" si="3"/>
        <v>0</v>
      </c>
      <c r="AH57" s="1"/>
      <c r="AI57" s="1"/>
      <c r="AJ57" s="1"/>
      <c r="AK57" s="1"/>
      <c r="AL57" s="1"/>
      <c r="AM57" s="1"/>
      <c r="AN57" s="1"/>
      <c r="AO57" s="1">
        <f t="shared" si="4"/>
        <v>0</v>
      </c>
      <c r="AP57" s="1"/>
      <c r="AQ57" s="1"/>
      <c r="AR57" s="1"/>
      <c r="AS57" s="1"/>
      <c r="AT57" s="1"/>
      <c r="AU57" s="1" t="s">
        <v>65</v>
      </c>
      <c r="AV57" s="1">
        <v>0.1</v>
      </c>
      <c r="AW57" s="1">
        <f t="shared" si="5"/>
        <v>0.1</v>
      </c>
      <c r="AX57" s="1">
        <f t="shared" si="6"/>
        <v>63.929333333333332</v>
      </c>
      <c r="AY57" s="1">
        <f t="shared" si="7"/>
        <v>0.1</v>
      </c>
      <c r="AZ57" s="1">
        <f t="shared" si="8"/>
        <v>64.029333333333327</v>
      </c>
      <c r="BA57" s="1">
        <f t="shared" si="12"/>
        <v>103</v>
      </c>
      <c r="BB57" s="1">
        <f t="shared" si="13"/>
        <v>101</v>
      </c>
      <c r="BC57" s="16"/>
    </row>
    <row r="58" spans="1:55" ht="13" x14ac:dyDescent="0.25">
      <c r="A58" s="7" t="s">
        <v>1200</v>
      </c>
      <c r="B58" s="7" t="s">
        <v>1201</v>
      </c>
      <c r="C58" s="7" t="s">
        <v>1202</v>
      </c>
      <c r="D58" s="2">
        <v>62.211481481481499</v>
      </c>
      <c r="E58" s="8" t="s">
        <v>76</v>
      </c>
      <c r="F58" s="8">
        <v>10</v>
      </c>
      <c r="G58" s="8" t="s">
        <v>63</v>
      </c>
      <c r="H58" s="8">
        <v>9</v>
      </c>
      <c r="I58" s="8">
        <v>4.95</v>
      </c>
      <c r="J58" s="8"/>
      <c r="K58" s="8"/>
      <c r="L58" s="8"/>
      <c r="M58" s="8"/>
      <c r="N58" s="1">
        <f t="shared" si="14"/>
        <v>25.84844444444445</v>
      </c>
      <c r="O58" s="8">
        <v>4.258</v>
      </c>
      <c r="P58" s="1">
        <f t="shared" si="0"/>
        <v>92.58</v>
      </c>
      <c r="Q58" s="8"/>
      <c r="R58" s="8"/>
      <c r="S58" s="8">
        <f t="shared" si="1"/>
        <v>55.547999999999995</v>
      </c>
      <c r="T58" s="8">
        <v>80</v>
      </c>
      <c r="U58" s="8">
        <v>8</v>
      </c>
      <c r="V58" s="8" t="s">
        <v>1203</v>
      </c>
      <c r="W58" s="8">
        <v>7.4</v>
      </c>
      <c r="X58" s="8"/>
      <c r="Y58" s="8"/>
      <c r="Z58" s="8"/>
      <c r="AA58" s="8"/>
      <c r="AB58" s="8">
        <f t="shared" si="2"/>
        <v>7.4</v>
      </c>
      <c r="AC58" s="8" t="s">
        <v>79</v>
      </c>
      <c r="AD58" s="8">
        <v>0.15</v>
      </c>
      <c r="AE58" s="8"/>
      <c r="AF58" s="8"/>
      <c r="AG58" s="1">
        <f t="shared" si="3"/>
        <v>0.15</v>
      </c>
      <c r="AH58" s="17"/>
      <c r="AI58" s="17"/>
      <c r="AJ58" s="1"/>
      <c r="AK58" s="17"/>
      <c r="AL58" s="1"/>
      <c r="AM58" s="1"/>
      <c r="AN58" s="1"/>
      <c r="AO58" s="1">
        <f t="shared" si="4"/>
        <v>0</v>
      </c>
      <c r="AP58" s="1"/>
      <c r="AQ58" s="1"/>
      <c r="AR58" s="1"/>
      <c r="AS58" s="1"/>
      <c r="AT58" s="1"/>
      <c r="AU58" s="1" t="s">
        <v>65</v>
      </c>
      <c r="AV58" s="1">
        <v>0.1</v>
      </c>
      <c r="AW58" s="1">
        <f t="shared" si="5"/>
        <v>0.1</v>
      </c>
      <c r="AX58" s="1">
        <f t="shared" si="6"/>
        <v>89.396444444444441</v>
      </c>
      <c r="AY58" s="1">
        <f t="shared" si="7"/>
        <v>7.65</v>
      </c>
      <c r="AZ58" s="1">
        <f t="shared" si="8"/>
        <v>97.046444444444447</v>
      </c>
      <c r="BA58" s="1">
        <f t="shared" si="12"/>
        <v>2</v>
      </c>
      <c r="BB58" s="1">
        <f t="shared" si="13"/>
        <v>3</v>
      </c>
      <c r="BC58" s="16"/>
    </row>
    <row r="59" spans="1:55" ht="13" x14ac:dyDescent="0.25">
      <c r="A59" s="7" t="s">
        <v>1200</v>
      </c>
      <c r="B59" s="7" t="s">
        <v>1204</v>
      </c>
      <c r="C59" s="7" t="s">
        <v>1205</v>
      </c>
      <c r="D59" s="2">
        <v>61.085555555555601</v>
      </c>
      <c r="E59" s="8" t="s">
        <v>76</v>
      </c>
      <c r="F59" s="8">
        <v>10</v>
      </c>
      <c r="G59" s="8" t="s">
        <v>63</v>
      </c>
      <c r="H59" s="8">
        <v>9</v>
      </c>
      <c r="I59" s="8">
        <v>7.5</v>
      </c>
      <c r="J59" s="8"/>
      <c r="K59" s="8"/>
      <c r="L59" s="8"/>
      <c r="M59" s="8"/>
      <c r="N59" s="1">
        <f t="shared" si="14"/>
        <v>26.27566666666668</v>
      </c>
      <c r="O59" s="8">
        <v>4.0430000000000001</v>
      </c>
      <c r="P59" s="1">
        <f t="shared" si="0"/>
        <v>90.43</v>
      </c>
      <c r="Q59" s="8"/>
      <c r="R59" s="8"/>
      <c r="S59" s="8">
        <f t="shared" si="1"/>
        <v>54.258000000000003</v>
      </c>
      <c r="T59" s="8">
        <v>95.5</v>
      </c>
      <c r="U59" s="8">
        <v>9.5500000000000007</v>
      </c>
      <c r="V59" s="8" t="s">
        <v>1206</v>
      </c>
      <c r="W59" s="8">
        <v>2</v>
      </c>
      <c r="X59" s="8"/>
      <c r="Y59" s="8"/>
      <c r="Z59" s="8"/>
      <c r="AA59" s="8"/>
      <c r="AB59" s="8">
        <f t="shared" si="2"/>
        <v>2</v>
      </c>
      <c r="AC59" s="8" t="s">
        <v>79</v>
      </c>
      <c r="AD59" s="8">
        <v>0.15</v>
      </c>
      <c r="AE59" s="8"/>
      <c r="AF59" s="8"/>
      <c r="AG59" s="1">
        <f t="shared" si="3"/>
        <v>0.15</v>
      </c>
      <c r="AH59" s="17"/>
      <c r="AI59" s="17"/>
      <c r="AJ59" s="1"/>
      <c r="AK59" s="17"/>
      <c r="AL59" s="1"/>
      <c r="AM59" s="1"/>
      <c r="AN59" s="1"/>
      <c r="AO59" s="1">
        <f t="shared" si="4"/>
        <v>0</v>
      </c>
      <c r="AP59" s="1"/>
      <c r="AQ59" s="1"/>
      <c r="AR59" s="1"/>
      <c r="AS59" s="1"/>
      <c r="AT59" s="1"/>
      <c r="AU59" s="1" t="s">
        <v>1373</v>
      </c>
      <c r="AV59" s="1">
        <v>0.3</v>
      </c>
      <c r="AW59" s="1">
        <f t="shared" si="5"/>
        <v>0.3</v>
      </c>
      <c r="AX59" s="1">
        <f t="shared" si="6"/>
        <v>90.083666666666673</v>
      </c>
      <c r="AY59" s="1">
        <f t="shared" si="7"/>
        <v>2.4499999999999997</v>
      </c>
      <c r="AZ59" s="1">
        <f t="shared" si="8"/>
        <v>92.533666666666676</v>
      </c>
      <c r="BA59" s="1">
        <f t="shared" si="12"/>
        <v>6</v>
      </c>
      <c r="BB59" s="1">
        <f t="shared" si="13"/>
        <v>11</v>
      </c>
      <c r="BC59" s="16"/>
    </row>
    <row r="60" spans="1:55" ht="13" x14ac:dyDescent="0.25">
      <c r="A60" s="7" t="s">
        <v>1200</v>
      </c>
      <c r="B60" s="7" t="s">
        <v>1207</v>
      </c>
      <c r="C60" s="7" t="s">
        <v>1208</v>
      </c>
      <c r="D60" s="2">
        <v>62.3744444444444</v>
      </c>
      <c r="E60" s="8" t="s">
        <v>76</v>
      </c>
      <c r="F60" s="8">
        <v>10</v>
      </c>
      <c r="G60" s="8" t="s">
        <v>64</v>
      </c>
      <c r="H60" s="8">
        <v>7</v>
      </c>
      <c r="I60" s="8">
        <v>2.0249999999999999</v>
      </c>
      <c r="J60" s="8"/>
      <c r="K60" s="8"/>
      <c r="L60" s="8" t="s">
        <v>1209</v>
      </c>
      <c r="M60" s="8">
        <v>2</v>
      </c>
      <c r="N60" s="1">
        <f t="shared" si="14"/>
        <v>25.019833333333324</v>
      </c>
      <c r="O60" s="8">
        <v>3.9380000000000002</v>
      </c>
      <c r="P60" s="1">
        <f t="shared" si="0"/>
        <v>89.38</v>
      </c>
      <c r="Q60" s="8" t="s">
        <v>1210</v>
      </c>
      <c r="R60" s="8">
        <v>0.3</v>
      </c>
      <c r="S60" s="8">
        <f t="shared" si="1"/>
        <v>53.807999999999993</v>
      </c>
      <c r="T60" s="8">
        <v>82.5</v>
      </c>
      <c r="U60" s="8">
        <v>8.25</v>
      </c>
      <c r="V60" s="8"/>
      <c r="W60" s="8"/>
      <c r="X60" s="8"/>
      <c r="Y60" s="8"/>
      <c r="Z60" s="8"/>
      <c r="AA60" s="8"/>
      <c r="AB60" s="8">
        <f t="shared" si="2"/>
        <v>0</v>
      </c>
      <c r="AC60" s="8"/>
      <c r="AD60" s="8"/>
      <c r="AE60" s="8"/>
      <c r="AF60" s="8"/>
      <c r="AG60" s="1">
        <f t="shared" si="3"/>
        <v>0</v>
      </c>
      <c r="AH60" s="1" t="s">
        <v>1211</v>
      </c>
      <c r="AI60" s="1" t="s">
        <v>1211</v>
      </c>
      <c r="AJ60" s="1">
        <v>3</v>
      </c>
      <c r="AK60" s="1" t="s">
        <v>182</v>
      </c>
      <c r="AL60" s="1">
        <v>0.5</v>
      </c>
      <c r="AM60" s="1"/>
      <c r="AN60" s="1"/>
      <c r="AO60" s="1">
        <f t="shared" si="4"/>
        <v>3.5</v>
      </c>
      <c r="AP60" s="1"/>
      <c r="AQ60" s="1"/>
      <c r="AR60" s="1"/>
      <c r="AS60" s="1"/>
      <c r="AT60" s="1"/>
      <c r="AU60" s="1" t="s">
        <v>65</v>
      </c>
      <c r="AV60" s="1">
        <v>0.1</v>
      </c>
      <c r="AW60" s="1">
        <f t="shared" si="5"/>
        <v>0.1</v>
      </c>
      <c r="AX60" s="1">
        <f t="shared" si="6"/>
        <v>87.077833333333317</v>
      </c>
      <c r="AY60" s="1">
        <f t="shared" si="7"/>
        <v>3.6</v>
      </c>
      <c r="AZ60" s="1">
        <f t="shared" si="8"/>
        <v>90.677833333333311</v>
      </c>
      <c r="BA60" s="1">
        <f t="shared" si="12"/>
        <v>8</v>
      </c>
      <c r="BB60" s="1">
        <f t="shared" si="13"/>
        <v>14</v>
      </c>
      <c r="BC60" s="16"/>
    </row>
    <row r="61" spans="1:55" ht="13" x14ac:dyDescent="0.25">
      <c r="A61" s="7" t="s">
        <v>1200</v>
      </c>
      <c r="B61" s="7" t="s">
        <v>1212</v>
      </c>
      <c r="C61" s="7" t="s">
        <v>1213</v>
      </c>
      <c r="D61" s="2">
        <v>63.174444444444397</v>
      </c>
      <c r="E61" s="8" t="s">
        <v>76</v>
      </c>
      <c r="F61" s="8">
        <v>10</v>
      </c>
      <c r="G61" s="8" t="s">
        <v>64</v>
      </c>
      <c r="H61" s="8">
        <v>7</v>
      </c>
      <c r="I61" s="8">
        <v>7.5</v>
      </c>
      <c r="J61" s="8"/>
      <c r="K61" s="8"/>
      <c r="L61" s="8"/>
      <c r="M61" s="8"/>
      <c r="N61" s="1">
        <f t="shared" si="14"/>
        <v>26.302333333333316</v>
      </c>
      <c r="O61" s="8">
        <v>3.82</v>
      </c>
      <c r="P61" s="1">
        <f t="shared" si="0"/>
        <v>88.199999999999989</v>
      </c>
      <c r="Q61" s="8"/>
      <c r="R61" s="8"/>
      <c r="S61" s="8">
        <f t="shared" si="1"/>
        <v>52.919999999999995</v>
      </c>
      <c r="T61" s="8">
        <v>84.5</v>
      </c>
      <c r="U61" s="8">
        <v>8.4499999999999993</v>
      </c>
      <c r="V61" s="8" t="s">
        <v>1214</v>
      </c>
      <c r="W61" s="8">
        <v>3.4</v>
      </c>
      <c r="X61" s="8"/>
      <c r="Y61" s="8"/>
      <c r="Z61" s="8"/>
      <c r="AA61" s="8"/>
      <c r="AB61" s="8">
        <f t="shared" si="2"/>
        <v>3.4</v>
      </c>
      <c r="AC61" s="8"/>
      <c r="AD61" s="8"/>
      <c r="AE61" s="8"/>
      <c r="AF61" s="8"/>
      <c r="AG61" s="1">
        <f t="shared" si="3"/>
        <v>0</v>
      </c>
      <c r="AH61" s="18" t="s">
        <v>1215</v>
      </c>
      <c r="AI61" s="18" t="s">
        <v>1216</v>
      </c>
      <c r="AJ61" s="1">
        <v>2.6</v>
      </c>
      <c r="AK61" s="19"/>
      <c r="AL61" s="1"/>
      <c r="AM61" s="1"/>
      <c r="AN61" s="1"/>
      <c r="AO61" s="1">
        <f t="shared" si="4"/>
        <v>2.6</v>
      </c>
      <c r="AP61" s="1"/>
      <c r="AQ61" s="1"/>
      <c r="AR61" s="1"/>
      <c r="AS61" s="1"/>
      <c r="AT61" s="1"/>
      <c r="AU61" s="1" t="s">
        <v>65</v>
      </c>
      <c r="AV61" s="1">
        <v>0.1</v>
      </c>
      <c r="AW61" s="1">
        <f t="shared" si="5"/>
        <v>0.1</v>
      </c>
      <c r="AX61" s="1">
        <f t="shared" si="6"/>
        <v>87.672333333333313</v>
      </c>
      <c r="AY61" s="1">
        <f t="shared" si="7"/>
        <v>6.1</v>
      </c>
      <c r="AZ61" s="1">
        <f t="shared" si="8"/>
        <v>93.772333333333307</v>
      </c>
      <c r="BA61" s="1">
        <f t="shared" si="12"/>
        <v>12</v>
      </c>
      <c r="BB61" s="1">
        <f t="shared" si="13"/>
        <v>9</v>
      </c>
      <c r="BC61" s="16"/>
    </row>
    <row r="62" spans="1:55" ht="13" x14ac:dyDescent="0.25">
      <c r="A62" s="7" t="s">
        <v>1200</v>
      </c>
      <c r="B62" s="7" t="s">
        <v>1217</v>
      </c>
      <c r="C62" s="7" t="s">
        <v>1218</v>
      </c>
      <c r="D62" s="2">
        <v>62.157777777777802</v>
      </c>
      <c r="E62" s="8" t="s">
        <v>76</v>
      </c>
      <c r="F62" s="8">
        <v>10</v>
      </c>
      <c r="G62" s="8" t="s">
        <v>64</v>
      </c>
      <c r="H62" s="8">
        <v>7</v>
      </c>
      <c r="I62" s="8">
        <v>1.95</v>
      </c>
      <c r="J62" s="8"/>
      <c r="K62" s="8"/>
      <c r="L62" s="8"/>
      <c r="M62" s="8"/>
      <c r="N62" s="1">
        <f t="shared" si="14"/>
        <v>24.332333333333338</v>
      </c>
      <c r="O62" s="8">
        <v>3.6789999999999998</v>
      </c>
      <c r="P62" s="1">
        <f t="shared" si="0"/>
        <v>86.789999999999992</v>
      </c>
      <c r="Q62" s="8"/>
      <c r="R62" s="8"/>
      <c r="S62" s="8">
        <f t="shared" si="1"/>
        <v>52.073999999999991</v>
      </c>
      <c r="T62" s="8">
        <v>65</v>
      </c>
      <c r="U62" s="8">
        <v>6.5</v>
      </c>
      <c r="V62" s="8" t="s">
        <v>1219</v>
      </c>
      <c r="W62" s="8">
        <v>6.4</v>
      </c>
      <c r="X62" s="8"/>
      <c r="Y62" s="8"/>
      <c r="Z62" s="8"/>
      <c r="AA62" s="8"/>
      <c r="AB62" s="8">
        <f t="shared" si="2"/>
        <v>6.4</v>
      </c>
      <c r="AC62" s="8" t="s">
        <v>79</v>
      </c>
      <c r="AD62" s="8">
        <v>0.15</v>
      </c>
      <c r="AE62" s="8"/>
      <c r="AF62" s="8"/>
      <c r="AG62" s="1">
        <f t="shared" si="3"/>
        <v>0.15</v>
      </c>
      <c r="AH62" s="13" t="s">
        <v>80</v>
      </c>
      <c r="AI62" s="20"/>
      <c r="AJ62" s="1">
        <v>1</v>
      </c>
      <c r="AK62" s="20" t="s">
        <v>192</v>
      </c>
      <c r="AL62" s="1">
        <v>0.25</v>
      </c>
      <c r="AM62" s="1"/>
      <c r="AN62" s="1"/>
      <c r="AO62" s="1">
        <f t="shared" si="4"/>
        <v>1.25</v>
      </c>
      <c r="AP62" s="1"/>
      <c r="AQ62" s="1"/>
      <c r="AR62" s="1"/>
      <c r="AS62" s="1"/>
      <c r="AT62" s="1"/>
      <c r="AU62" s="1" t="s">
        <v>65</v>
      </c>
      <c r="AV62" s="1">
        <v>0.1</v>
      </c>
      <c r="AW62" s="1">
        <f t="shared" si="5"/>
        <v>0.1</v>
      </c>
      <c r="AX62" s="1">
        <f t="shared" si="6"/>
        <v>82.906333333333322</v>
      </c>
      <c r="AY62" s="1">
        <f t="shared" si="7"/>
        <v>7.9</v>
      </c>
      <c r="AZ62" s="1">
        <f t="shared" si="8"/>
        <v>90.806333333333328</v>
      </c>
      <c r="BA62" s="1">
        <f t="shared" si="12"/>
        <v>19</v>
      </c>
      <c r="BB62" s="1">
        <f t="shared" si="13"/>
        <v>13</v>
      </c>
      <c r="BC62" s="16"/>
    </row>
    <row r="63" spans="1:55" ht="13" x14ac:dyDescent="0.25">
      <c r="A63" s="7" t="s">
        <v>1200</v>
      </c>
      <c r="B63" s="7" t="s">
        <v>1220</v>
      </c>
      <c r="C63" s="7" t="s">
        <v>1221</v>
      </c>
      <c r="D63" s="2">
        <v>62.044814814814799</v>
      </c>
      <c r="E63" s="8" t="s">
        <v>76</v>
      </c>
      <c r="F63" s="8">
        <v>10</v>
      </c>
      <c r="G63" s="8" t="s">
        <v>64</v>
      </c>
      <c r="H63" s="8">
        <v>7</v>
      </c>
      <c r="I63" s="8">
        <v>2.3250000000000002</v>
      </c>
      <c r="J63" s="8"/>
      <c r="K63" s="8"/>
      <c r="L63" s="8"/>
      <c r="M63" s="8"/>
      <c r="N63" s="1">
        <f t="shared" si="14"/>
        <v>24.410944444444439</v>
      </c>
      <c r="O63" s="8">
        <v>3.254</v>
      </c>
      <c r="P63" s="1">
        <f t="shared" si="0"/>
        <v>82.539999999999992</v>
      </c>
      <c r="Q63" s="8"/>
      <c r="R63" s="8"/>
      <c r="S63" s="8">
        <f t="shared" si="1"/>
        <v>49.523999999999994</v>
      </c>
      <c r="T63" s="8">
        <v>80.5</v>
      </c>
      <c r="U63" s="8">
        <v>8.0500000000000007</v>
      </c>
      <c r="V63" s="8" t="s">
        <v>1222</v>
      </c>
      <c r="W63" s="8">
        <v>3</v>
      </c>
      <c r="X63" s="8"/>
      <c r="Y63" s="8"/>
      <c r="Z63" s="8"/>
      <c r="AA63" s="8"/>
      <c r="AB63" s="8">
        <f t="shared" si="2"/>
        <v>3</v>
      </c>
      <c r="AC63" s="8"/>
      <c r="AD63" s="8"/>
      <c r="AE63" s="8"/>
      <c r="AF63" s="8"/>
      <c r="AG63" s="1">
        <f t="shared" si="3"/>
        <v>0</v>
      </c>
      <c r="AH63" s="13" t="s">
        <v>1223</v>
      </c>
      <c r="AI63" s="13" t="s">
        <v>1224</v>
      </c>
      <c r="AJ63" s="1">
        <v>1.95</v>
      </c>
      <c r="AK63" s="13" t="s">
        <v>338</v>
      </c>
      <c r="AL63" s="1">
        <v>0.4</v>
      </c>
      <c r="AM63" s="1"/>
      <c r="AN63" s="1"/>
      <c r="AO63" s="1">
        <f t="shared" si="4"/>
        <v>2.35</v>
      </c>
      <c r="AP63" s="1"/>
      <c r="AQ63" s="1"/>
      <c r="AR63" s="1"/>
      <c r="AS63" s="1"/>
      <c r="AT63" s="1"/>
      <c r="AU63" s="1" t="s">
        <v>65</v>
      </c>
      <c r="AV63" s="1">
        <v>0.1</v>
      </c>
      <c r="AW63" s="1">
        <f t="shared" si="5"/>
        <v>0.1</v>
      </c>
      <c r="AX63" s="1">
        <f t="shared" si="6"/>
        <v>81.984944444444423</v>
      </c>
      <c r="AY63" s="1">
        <f t="shared" si="7"/>
        <v>5.4499999999999993</v>
      </c>
      <c r="AZ63" s="1">
        <f t="shared" si="8"/>
        <v>87.434944444444426</v>
      </c>
      <c r="BA63" s="1">
        <f t="shared" si="12"/>
        <v>39</v>
      </c>
      <c r="BB63" s="1">
        <f t="shared" si="13"/>
        <v>27</v>
      </c>
      <c r="BC63" s="16"/>
    </row>
    <row r="64" spans="1:55" ht="13" x14ac:dyDescent="0.25">
      <c r="A64" s="7" t="s">
        <v>1200</v>
      </c>
      <c r="B64" s="7" t="s">
        <v>1225</v>
      </c>
      <c r="C64" s="7" t="s">
        <v>1226</v>
      </c>
      <c r="D64" s="2">
        <v>62.359629629629602</v>
      </c>
      <c r="E64" s="8" t="s">
        <v>76</v>
      </c>
      <c r="F64" s="8">
        <v>10</v>
      </c>
      <c r="G64" s="8" t="s">
        <v>76</v>
      </c>
      <c r="H64" s="8">
        <v>8</v>
      </c>
      <c r="I64" s="8">
        <v>0</v>
      </c>
      <c r="J64" s="8"/>
      <c r="K64" s="8"/>
      <c r="L64" s="8"/>
      <c r="M64" s="8"/>
      <c r="N64" s="1">
        <f t="shared" si="14"/>
        <v>24.107888888888883</v>
      </c>
      <c r="O64" s="8">
        <v>3.2250000000000001</v>
      </c>
      <c r="P64" s="1">
        <f t="shared" si="0"/>
        <v>82.25</v>
      </c>
      <c r="Q64" s="8"/>
      <c r="R64" s="8"/>
      <c r="S64" s="8">
        <f t="shared" si="1"/>
        <v>49.35</v>
      </c>
      <c r="T64" s="8">
        <v>62.5</v>
      </c>
      <c r="U64" s="8">
        <v>6.25</v>
      </c>
      <c r="V64" s="8" t="s">
        <v>1227</v>
      </c>
      <c r="W64" s="8">
        <v>0.8</v>
      </c>
      <c r="X64" s="8"/>
      <c r="Y64" s="8"/>
      <c r="Z64" s="8"/>
      <c r="AA64" s="8"/>
      <c r="AB64" s="8">
        <f t="shared" si="2"/>
        <v>0.8</v>
      </c>
      <c r="AC64" s="8"/>
      <c r="AD64" s="8"/>
      <c r="AE64" s="8"/>
      <c r="AF64" s="8"/>
      <c r="AG64" s="1">
        <f t="shared" si="3"/>
        <v>0</v>
      </c>
      <c r="AH64" s="20"/>
      <c r="AI64" s="20"/>
      <c r="AJ64" s="1"/>
      <c r="AK64" s="20"/>
      <c r="AL64" s="1"/>
      <c r="AM64" s="1"/>
      <c r="AN64" s="1"/>
      <c r="AO64" s="1">
        <f t="shared" si="4"/>
        <v>0</v>
      </c>
      <c r="AP64" s="1"/>
      <c r="AQ64" s="1"/>
      <c r="AR64" s="1"/>
      <c r="AS64" s="1"/>
      <c r="AT64" s="1"/>
      <c r="AU64" s="1" t="s">
        <v>65</v>
      </c>
      <c r="AV64" s="1">
        <v>0.1</v>
      </c>
      <c r="AW64" s="1">
        <f t="shared" si="5"/>
        <v>0.1</v>
      </c>
      <c r="AX64" s="1">
        <f t="shared" si="6"/>
        <v>79.707888888888888</v>
      </c>
      <c r="AY64" s="1">
        <f t="shared" si="7"/>
        <v>0.9</v>
      </c>
      <c r="AZ64" s="1">
        <f t="shared" si="8"/>
        <v>80.607888888888894</v>
      </c>
      <c r="BA64" s="1">
        <f t="shared" si="12"/>
        <v>40</v>
      </c>
      <c r="BB64" s="1">
        <f t="shared" si="13"/>
        <v>56</v>
      </c>
      <c r="BC64" s="16"/>
    </row>
    <row r="65" spans="1:55" ht="13" x14ac:dyDescent="0.25">
      <c r="A65" s="7" t="s">
        <v>1200</v>
      </c>
      <c r="B65" s="7" t="s">
        <v>1228</v>
      </c>
      <c r="C65" s="7" t="s">
        <v>1229</v>
      </c>
      <c r="D65" s="2">
        <v>62.255925925925901</v>
      </c>
      <c r="E65" s="8" t="s">
        <v>76</v>
      </c>
      <c r="F65" s="8">
        <v>10</v>
      </c>
      <c r="G65" s="8" t="s">
        <v>76</v>
      </c>
      <c r="H65" s="8">
        <v>8</v>
      </c>
      <c r="I65" s="8">
        <v>0</v>
      </c>
      <c r="J65" s="8"/>
      <c r="K65" s="8"/>
      <c r="L65" s="8"/>
      <c r="M65" s="8"/>
      <c r="N65" s="1">
        <f t="shared" si="14"/>
        <v>24.076777777777771</v>
      </c>
      <c r="O65" s="8">
        <v>3.1909999999999998</v>
      </c>
      <c r="P65" s="1">
        <f t="shared" si="0"/>
        <v>81.91</v>
      </c>
      <c r="Q65" s="8"/>
      <c r="R65" s="8"/>
      <c r="S65" s="8">
        <f t="shared" si="1"/>
        <v>49.145999999999994</v>
      </c>
      <c r="T65" s="8">
        <v>90.5</v>
      </c>
      <c r="U65" s="8">
        <v>9.0500000000000007</v>
      </c>
      <c r="V65" s="8"/>
      <c r="W65" s="8"/>
      <c r="X65" s="8"/>
      <c r="Y65" s="8"/>
      <c r="Z65" s="8"/>
      <c r="AA65" s="8"/>
      <c r="AB65" s="8">
        <f t="shared" si="2"/>
        <v>0</v>
      </c>
      <c r="AC65" s="8"/>
      <c r="AD65" s="8"/>
      <c r="AE65" s="8"/>
      <c r="AF65" s="8"/>
      <c r="AG65" s="1">
        <f t="shared" si="3"/>
        <v>0</v>
      </c>
      <c r="AH65" s="20"/>
      <c r="AI65" s="20"/>
      <c r="AJ65" s="1"/>
      <c r="AK65" s="1" t="s">
        <v>175</v>
      </c>
      <c r="AL65" s="1">
        <v>0.2</v>
      </c>
      <c r="AM65" s="1"/>
      <c r="AN65" s="1"/>
      <c r="AO65" s="1">
        <f t="shared" si="4"/>
        <v>0.2</v>
      </c>
      <c r="AP65" s="1"/>
      <c r="AQ65" s="1"/>
      <c r="AR65" s="1"/>
      <c r="AS65" s="1"/>
      <c r="AT65" s="1"/>
      <c r="AU65" s="1" t="s">
        <v>65</v>
      </c>
      <c r="AV65" s="1">
        <v>0.1</v>
      </c>
      <c r="AW65" s="1">
        <f t="shared" si="5"/>
        <v>0.1</v>
      </c>
      <c r="AX65" s="1">
        <f t="shared" si="6"/>
        <v>82.272777777777762</v>
      </c>
      <c r="AY65" s="1">
        <f t="shared" si="7"/>
        <v>0.30000000000000004</v>
      </c>
      <c r="AZ65" s="1">
        <f t="shared" si="8"/>
        <v>82.572777777777759</v>
      </c>
      <c r="BA65" s="1">
        <f t="shared" si="12"/>
        <v>43</v>
      </c>
      <c r="BB65" s="1">
        <f t="shared" si="13"/>
        <v>44</v>
      </c>
      <c r="BC65" s="16"/>
    </row>
    <row r="66" spans="1:55" ht="13" x14ac:dyDescent="0.25">
      <c r="A66" s="7" t="s">
        <v>1200</v>
      </c>
      <c r="B66" s="7" t="s">
        <v>1230</v>
      </c>
      <c r="C66" s="7" t="s">
        <v>1231</v>
      </c>
      <c r="D66" s="2">
        <v>62.948518518518497</v>
      </c>
      <c r="E66" s="8" t="s">
        <v>76</v>
      </c>
      <c r="F66" s="8">
        <v>10</v>
      </c>
      <c r="G66" s="8" t="s">
        <v>64</v>
      </c>
      <c r="H66" s="8">
        <v>7</v>
      </c>
      <c r="I66" s="8">
        <v>1.95</v>
      </c>
      <c r="J66" s="8"/>
      <c r="K66" s="8"/>
      <c r="L66" s="8"/>
      <c r="M66" s="8"/>
      <c r="N66" s="1">
        <f t="shared" si="14"/>
        <v>24.569555555555549</v>
      </c>
      <c r="O66" s="8">
        <v>3.165</v>
      </c>
      <c r="P66" s="1">
        <f t="shared" si="0"/>
        <v>81.650000000000006</v>
      </c>
      <c r="Q66" s="8"/>
      <c r="R66" s="8"/>
      <c r="S66" s="8">
        <f t="shared" si="1"/>
        <v>48.99</v>
      </c>
      <c r="T66" s="8">
        <v>69</v>
      </c>
      <c r="U66" s="8">
        <v>6.9</v>
      </c>
      <c r="V66" s="8"/>
      <c r="W66" s="8"/>
      <c r="X66" s="8"/>
      <c r="Y66" s="8"/>
      <c r="Z66" s="8"/>
      <c r="AA66" s="8"/>
      <c r="AB66" s="8">
        <f t="shared" si="2"/>
        <v>0</v>
      </c>
      <c r="AC66" s="8"/>
      <c r="AD66" s="8"/>
      <c r="AE66" s="8"/>
      <c r="AF66" s="8"/>
      <c r="AG66" s="1">
        <f t="shared" si="3"/>
        <v>0</v>
      </c>
      <c r="AH66" s="13" t="s">
        <v>306</v>
      </c>
      <c r="AI66" s="13" t="s">
        <v>123</v>
      </c>
      <c r="AJ66" s="1">
        <v>1.25</v>
      </c>
      <c r="AK66" s="13"/>
      <c r="AL66" s="1"/>
      <c r="AM66" s="1"/>
      <c r="AN66" s="1"/>
      <c r="AO66" s="1">
        <f t="shared" si="4"/>
        <v>1.25</v>
      </c>
      <c r="AP66" s="1"/>
      <c r="AQ66" s="1"/>
      <c r="AR66" s="1"/>
      <c r="AS66" s="1"/>
      <c r="AT66" s="1"/>
      <c r="AU66" s="1" t="s">
        <v>65</v>
      </c>
      <c r="AV66" s="1">
        <v>0.1</v>
      </c>
      <c r="AW66" s="1">
        <f t="shared" si="5"/>
        <v>0.1</v>
      </c>
      <c r="AX66" s="1">
        <f t="shared" si="6"/>
        <v>80.459555555555553</v>
      </c>
      <c r="AY66" s="1">
        <f t="shared" si="7"/>
        <v>1.35</v>
      </c>
      <c r="AZ66" s="1">
        <f t="shared" si="8"/>
        <v>81.809555555555548</v>
      </c>
      <c r="BA66" s="1">
        <f t="shared" si="12"/>
        <v>44</v>
      </c>
      <c r="BB66" s="1">
        <f t="shared" si="13"/>
        <v>50</v>
      </c>
      <c r="BC66" s="16"/>
    </row>
    <row r="67" spans="1:55" ht="13" x14ac:dyDescent="0.25">
      <c r="A67" s="7" t="s">
        <v>1200</v>
      </c>
      <c r="B67" s="7" t="s">
        <v>1232</v>
      </c>
      <c r="C67" s="7" t="s">
        <v>1233</v>
      </c>
      <c r="D67" s="2">
        <v>62.1522222222222</v>
      </c>
      <c r="E67" s="8" t="s">
        <v>76</v>
      </c>
      <c r="F67" s="8">
        <v>10</v>
      </c>
      <c r="G67" s="8" t="s">
        <v>64</v>
      </c>
      <c r="H67" s="8">
        <v>7</v>
      </c>
      <c r="I67" s="8">
        <v>1.95</v>
      </c>
      <c r="J67" s="8"/>
      <c r="K67" s="8"/>
      <c r="L67" s="8"/>
      <c r="M67" s="8"/>
      <c r="N67" s="1">
        <f t="shared" si="14"/>
        <v>24.330666666666662</v>
      </c>
      <c r="O67" s="8">
        <v>3.16</v>
      </c>
      <c r="P67" s="1">
        <f t="shared" si="0"/>
        <v>81.599999999999994</v>
      </c>
      <c r="Q67" s="8"/>
      <c r="R67" s="8"/>
      <c r="S67" s="8">
        <f t="shared" si="1"/>
        <v>48.959999999999994</v>
      </c>
      <c r="T67" s="8">
        <v>86.5</v>
      </c>
      <c r="U67" s="8">
        <v>8.65</v>
      </c>
      <c r="V67" s="8" t="s">
        <v>1219</v>
      </c>
      <c r="W67" s="8">
        <v>6.4</v>
      </c>
      <c r="X67" s="8"/>
      <c r="Y67" s="8"/>
      <c r="Z67" s="8"/>
      <c r="AA67" s="8"/>
      <c r="AB67" s="8">
        <f t="shared" si="2"/>
        <v>6.4</v>
      </c>
      <c r="AC67" s="8" t="s">
        <v>79</v>
      </c>
      <c r="AD67" s="8">
        <v>0.15</v>
      </c>
      <c r="AE67" s="8"/>
      <c r="AF67" s="8"/>
      <c r="AG67" s="1">
        <f t="shared" si="3"/>
        <v>0.15</v>
      </c>
      <c r="AH67" s="20"/>
      <c r="AI67" s="20"/>
      <c r="AJ67" s="1"/>
      <c r="AK67" s="20"/>
      <c r="AL67" s="1"/>
      <c r="AM67" s="1"/>
      <c r="AN67" s="1"/>
      <c r="AO67" s="1">
        <f t="shared" si="4"/>
        <v>0</v>
      </c>
      <c r="AP67" s="1"/>
      <c r="AQ67" s="1"/>
      <c r="AR67" s="1"/>
      <c r="AS67" s="1"/>
      <c r="AT67" s="1"/>
      <c r="AU67" s="1" t="s">
        <v>65</v>
      </c>
      <c r="AV67" s="1">
        <v>0.1</v>
      </c>
      <c r="AW67" s="1">
        <f t="shared" si="5"/>
        <v>0.1</v>
      </c>
      <c r="AX67" s="1">
        <f t="shared" si="6"/>
        <v>81.940666666666658</v>
      </c>
      <c r="AY67" s="1">
        <f t="shared" si="7"/>
        <v>6.65</v>
      </c>
      <c r="AZ67" s="1">
        <f t="shared" si="8"/>
        <v>88.590666666666664</v>
      </c>
      <c r="BA67" s="1">
        <f t="shared" si="12"/>
        <v>45</v>
      </c>
      <c r="BB67" s="1">
        <f t="shared" si="13"/>
        <v>20</v>
      </c>
      <c r="BC67" s="16"/>
    </row>
    <row r="68" spans="1:55" ht="13" x14ac:dyDescent="0.25">
      <c r="A68" s="7" t="s">
        <v>1200</v>
      </c>
      <c r="B68" s="7" t="s">
        <v>1234</v>
      </c>
      <c r="C68" s="7" t="s">
        <v>1235</v>
      </c>
      <c r="D68" s="2">
        <v>61.055925925925898</v>
      </c>
      <c r="E68" s="8" t="s">
        <v>76</v>
      </c>
      <c r="F68" s="8">
        <v>10</v>
      </c>
      <c r="G68" s="8" t="s">
        <v>64</v>
      </c>
      <c r="H68" s="8">
        <v>7</v>
      </c>
      <c r="I68" s="8">
        <v>0</v>
      </c>
      <c r="J68" s="8"/>
      <c r="K68" s="8"/>
      <c r="L68" s="8"/>
      <c r="M68" s="8"/>
      <c r="N68" s="1">
        <f t="shared" si="14"/>
        <v>23.416777777777767</v>
      </c>
      <c r="O68" s="8">
        <v>3.09</v>
      </c>
      <c r="P68" s="1">
        <f t="shared" si="0"/>
        <v>80.900000000000006</v>
      </c>
      <c r="Q68" s="8"/>
      <c r="R68" s="8"/>
      <c r="S68" s="8">
        <f t="shared" si="1"/>
        <v>48.54</v>
      </c>
      <c r="T68" s="8">
        <v>75.5</v>
      </c>
      <c r="U68" s="8">
        <v>7.55</v>
      </c>
      <c r="V68" s="8"/>
      <c r="W68" s="8"/>
      <c r="X68" s="8"/>
      <c r="Y68" s="8"/>
      <c r="Z68" s="8"/>
      <c r="AA68" s="8"/>
      <c r="AB68" s="8">
        <f t="shared" si="2"/>
        <v>0</v>
      </c>
      <c r="AC68" s="8"/>
      <c r="AD68" s="8"/>
      <c r="AE68" s="8"/>
      <c r="AF68" s="8"/>
      <c r="AG68" s="1">
        <f t="shared" si="3"/>
        <v>0</v>
      </c>
      <c r="AH68" s="17"/>
      <c r="AI68" s="17"/>
      <c r="AJ68" s="1"/>
      <c r="AK68" s="20"/>
      <c r="AL68" s="1"/>
      <c r="AM68" s="1"/>
      <c r="AN68" s="1"/>
      <c r="AO68" s="1">
        <f t="shared" si="4"/>
        <v>0</v>
      </c>
      <c r="AP68" s="1"/>
      <c r="AQ68" s="1"/>
      <c r="AR68" s="1"/>
      <c r="AS68" s="1"/>
      <c r="AT68" s="1"/>
      <c r="AU68" s="1" t="s">
        <v>65</v>
      </c>
      <c r="AV68" s="1">
        <v>0.1</v>
      </c>
      <c r="AW68" s="1">
        <f t="shared" si="5"/>
        <v>0.1</v>
      </c>
      <c r="AX68" s="1">
        <f t="shared" si="6"/>
        <v>79.506777777777771</v>
      </c>
      <c r="AY68" s="1">
        <f t="shared" si="7"/>
        <v>0.1</v>
      </c>
      <c r="AZ68" s="1">
        <f t="shared" si="8"/>
        <v>79.606777777777765</v>
      </c>
      <c r="BA68" s="1">
        <f t="shared" si="12"/>
        <v>48</v>
      </c>
      <c r="BB68" s="1">
        <f t="shared" si="13"/>
        <v>59</v>
      </c>
      <c r="BC68" s="16"/>
    </row>
    <row r="69" spans="1:55" ht="13" x14ac:dyDescent="0.25">
      <c r="A69" s="7" t="s">
        <v>1200</v>
      </c>
      <c r="B69" s="7" t="s">
        <v>1236</v>
      </c>
      <c r="C69" s="7" t="s">
        <v>1237</v>
      </c>
      <c r="D69" s="2">
        <v>61.2040740740741</v>
      </c>
      <c r="E69" s="8" t="s">
        <v>76</v>
      </c>
      <c r="F69" s="8">
        <v>10</v>
      </c>
      <c r="G69" s="8" t="s">
        <v>64</v>
      </c>
      <c r="H69" s="8">
        <v>7</v>
      </c>
      <c r="I69" s="8">
        <v>3.375</v>
      </c>
      <c r="J69" s="8"/>
      <c r="K69" s="8"/>
      <c r="L69" s="8"/>
      <c r="M69" s="8"/>
      <c r="N69" s="1">
        <f t="shared" si="14"/>
        <v>24.473722222222229</v>
      </c>
      <c r="O69" s="8">
        <v>3.0539999999999998</v>
      </c>
      <c r="P69" s="1">
        <f t="shared" ref="P69:P109" si="15">O69*10+50</f>
        <v>80.539999999999992</v>
      </c>
      <c r="Q69" s="8"/>
      <c r="R69" s="8"/>
      <c r="S69" s="8">
        <f t="shared" ref="S69:S109" si="16">(P69+R69)*0.6</f>
        <v>48.323999999999991</v>
      </c>
      <c r="T69" s="8">
        <v>65</v>
      </c>
      <c r="U69" s="8">
        <v>6.5</v>
      </c>
      <c r="V69" s="8"/>
      <c r="W69" s="8"/>
      <c r="X69" s="8"/>
      <c r="Y69" s="8"/>
      <c r="Z69" s="8"/>
      <c r="AA69" s="8"/>
      <c r="AB69" s="8">
        <f t="shared" ref="AB69:AB109" si="17">W69+Y69+AA69</f>
        <v>0</v>
      </c>
      <c r="AC69" s="8"/>
      <c r="AD69" s="8"/>
      <c r="AE69" s="8"/>
      <c r="AF69" s="8"/>
      <c r="AG69" s="1">
        <f t="shared" ref="AG69:AG109" si="18">AD69+AF69</f>
        <v>0</v>
      </c>
      <c r="AH69" s="20"/>
      <c r="AI69" s="20"/>
      <c r="AJ69" s="1"/>
      <c r="AK69" s="20"/>
      <c r="AL69" s="1"/>
      <c r="AM69" s="1"/>
      <c r="AN69" s="1"/>
      <c r="AO69" s="1">
        <f t="shared" ref="AO69:AO109" si="19">AJ69+AL69+AN69</f>
        <v>0</v>
      </c>
      <c r="AP69" s="1"/>
      <c r="AQ69" s="1"/>
      <c r="AR69" s="1"/>
      <c r="AS69" s="1"/>
      <c r="AT69" s="1"/>
      <c r="AU69" s="1" t="s">
        <v>65</v>
      </c>
      <c r="AV69" s="1">
        <v>0.1</v>
      </c>
      <c r="AW69" s="1">
        <f t="shared" ref="AW69:AW109" si="20">AT69+AV69+AQ69</f>
        <v>0.1</v>
      </c>
      <c r="AX69" s="1">
        <f t="shared" ref="AX69:AX109" si="21">N69+S69+U69</f>
        <v>79.29772222222222</v>
      </c>
      <c r="AY69" s="1">
        <f t="shared" ref="AY69:AY109" si="22">AB69+AG69+AO69+AW69</f>
        <v>0.1</v>
      </c>
      <c r="AZ69" s="1">
        <f t="shared" ref="AZ69:AZ109" si="23">AX69+AY69</f>
        <v>79.397722222222214</v>
      </c>
      <c r="BA69" s="1">
        <f t="shared" ref="BA69:BA100" si="24">RANK(O69,O:O)</f>
        <v>51</v>
      </c>
      <c r="BB69" s="1">
        <f t="shared" ref="BB69:BB100" si="25">RANK(AZ69,AZ:AZ)</f>
        <v>61</v>
      </c>
      <c r="BC69" s="16"/>
    </row>
    <row r="70" spans="1:55" ht="13" x14ac:dyDescent="0.25">
      <c r="A70" s="7" t="s">
        <v>1200</v>
      </c>
      <c r="B70" s="7" t="s">
        <v>1238</v>
      </c>
      <c r="C70" s="7" t="s">
        <v>1239</v>
      </c>
      <c r="D70" s="2">
        <v>62.904074074074103</v>
      </c>
      <c r="E70" s="8" t="s">
        <v>76</v>
      </c>
      <c r="F70" s="8">
        <v>10</v>
      </c>
      <c r="G70" s="8" t="s">
        <v>63</v>
      </c>
      <c r="H70" s="8">
        <v>9</v>
      </c>
      <c r="I70" s="8">
        <v>4.3499999999999996</v>
      </c>
      <c r="J70" s="8" t="s">
        <v>348</v>
      </c>
      <c r="K70" s="8">
        <v>0.5</v>
      </c>
      <c r="L70" s="8"/>
      <c r="M70" s="8"/>
      <c r="N70" s="1">
        <f t="shared" ref="N70:N109" si="26">(D70+F70+I70+H70+K70+M70)*0.3</f>
        <v>26.026222222222227</v>
      </c>
      <c r="O70" s="8">
        <v>2.9060000000000001</v>
      </c>
      <c r="P70" s="1">
        <f t="shared" si="15"/>
        <v>79.06</v>
      </c>
      <c r="Q70" s="8"/>
      <c r="R70" s="8"/>
      <c r="S70" s="8">
        <f t="shared" si="16"/>
        <v>47.436</v>
      </c>
      <c r="T70" s="8">
        <v>65</v>
      </c>
      <c r="U70" s="8">
        <v>6.5</v>
      </c>
      <c r="V70" s="8"/>
      <c r="W70" s="8"/>
      <c r="X70" s="8"/>
      <c r="Y70" s="8"/>
      <c r="Z70" s="8"/>
      <c r="AA70" s="8"/>
      <c r="AB70" s="8">
        <f t="shared" si="17"/>
        <v>0</v>
      </c>
      <c r="AC70" s="8" t="s">
        <v>79</v>
      </c>
      <c r="AD70" s="8">
        <v>0.15</v>
      </c>
      <c r="AE70" s="8"/>
      <c r="AF70" s="8"/>
      <c r="AG70" s="1">
        <f t="shared" si="18"/>
        <v>0.15</v>
      </c>
      <c r="AH70" s="20"/>
      <c r="AI70" s="13" t="s">
        <v>1240</v>
      </c>
      <c r="AJ70" s="1">
        <v>0.75</v>
      </c>
      <c r="AK70" s="1" t="s">
        <v>175</v>
      </c>
      <c r="AL70" s="1">
        <v>0.2</v>
      </c>
      <c r="AM70" s="1"/>
      <c r="AN70" s="1"/>
      <c r="AO70" s="1">
        <f t="shared" si="19"/>
        <v>0.95</v>
      </c>
      <c r="AP70" s="1"/>
      <c r="AQ70" s="1"/>
      <c r="AR70" s="1"/>
      <c r="AS70" s="1"/>
      <c r="AT70" s="1"/>
      <c r="AU70" s="1" t="s">
        <v>65</v>
      </c>
      <c r="AV70" s="1">
        <v>0.1</v>
      </c>
      <c r="AW70" s="1">
        <f t="shared" si="20"/>
        <v>0.1</v>
      </c>
      <c r="AX70" s="1">
        <f t="shared" si="21"/>
        <v>79.962222222222223</v>
      </c>
      <c r="AY70" s="1">
        <f t="shared" si="22"/>
        <v>1.2</v>
      </c>
      <c r="AZ70" s="1">
        <f t="shared" si="23"/>
        <v>81.162222222222226</v>
      </c>
      <c r="BA70" s="1">
        <f t="shared" si="24"/>
        <v>56</v>
      </c>
      <c r="BB70" s="1">
        <f t="shared" si="25"/>
        <v>51</v>
      </c>
      <c r="BC70" s="16"/>
    </row>
    <row r="71" spans="1:55" ht="13" x14ac:dyDescent="0.25">
      <c r="A71" s="7" t="s">
        <v>1200</v>
      </c>
      <c r="B71" s="7" t="s">
        <v>1241</v>
      </c>
      <c r="C71" s="7" t="s">
        <v>1242</v>
      </c>
      <c r="D71" s="2">
        <v>61.700370370370401</v>
      </c>
      <c r="E71" s="8" t="s">
        <v>76</v>
      </c>
      <c r="F71" s="8">
        <v>10</v>
      </c>
      <c r="G71" s="8" t="s">
        <v>63</v>
      </c>
      <c r="H71" s="8">
        <v>9</v>
      </c>
      <c r="I71" s="8">
        <v>5.7</v>
      </c>
      <c r="J71" s="8"/>
      <c r="K71" s="8"/>
      <c r="L71" s="8" t="s">
        <v>313</v>
      </c>
      <c r="M71" s="8">
        <v>1</v>
      </c>
      <c r="N71" s="1">
        <f t="shared" si="26"/>
        <v>26.22011111111112</v>
      </c>
      <c r="O71" s="8">
        <v>2.78</v>
      </c>
      <c r="P71" s="1">
        <f t="shared" si="15"/>
        <v>77.8</v>
      </c>
      <c r="Q71" s="8" t="s">
        <v>1243</v>
      </c>
      <c r="R71" s="8">
        <v>0.3</v>
      </c>
      <c r="S71" s="8">
        <f t="shared" si="16"/>
        <v>46.859999999999992</v>
      </c>
      <c r="T71" s="8">
        <v>87</v>
      </c>
      <c r="U71" s="8">
        <v>8.6999999999999993</v>
      </c>
      <c r="V71" s="8" t="s">
        <v>1244</v>
      </c>
      <c r="W71" s="8">
        <v>1.6</v>
      </c>
      <c r="X71" s="8"/>
      <c r="Y71" s="8"/>
      <c r="Z71" s="8"/>
      <c r="AA71" s="8"/>
      <c r="AB71" s="8">
        <f t="shared" si="17"/>
        <v>1.6</v>
      </c>
      <c r="AC71" s="8"/>
      <c r="AD71" s="8"/>
      <c r="AE71" s="8"/>
      <c r="AF71" s="8"/>
      <c r="AG71" s="1">
        <f t="shared" si="18"/>
        <v>0</v>
      </c>
      <c r="AH71" s="13" t="s">
        <v>1245</v>
      </c>
      <c r="AI71" s="13" t="s">
        <v>1246</v>
      </c>
      <c r="AJ71" s="1">
        <v>2.25</v>
      </c>
      <c r="AK71" s="20"/>
      <c r="AL71" s="1"/>
      <c r="AM71" s="1"/>
      <c r="AN71" s="1"/>
      <c r="AO71" s="1">
        <f t="shared" si="19"/>
        <v>2.25</v>
      </c>
      <c r="AP71" s="1"/>
      <c r="AQ71" s="1"/>
      <c r="AR71" s="1"/>
      <c r="AS71" s="1"/>
      <c r="AT71" s="1"/>
      <c r="AU71" s="1" t="s">
        <v>65</v>
      </c>
      <c r="AV71" s="1">
        <v>0.1</v>
      </c>
      <c r="AW71" s="1">
        <f t="shared" si="20"/>
        <v>0.1</v>
      </c>
      <c r="AX71" s="1">
        <f t="shared" si="21"/>
        <v>81.780111111111111</v>
      </c>
      <c r="AY71" s="1">
        <f t="shared" si="22"/>
        <v>3.95</v>
      </c>
      <c r="AZ71" s="1">
        <f t="shared" si="23"/>
        <v>85.730111111111114</v>
      </c>
      <c r="BA71" s="1">
        <f t="shared" si="24"/>
        <v>62</v>
      </c>
      <c r="BB71" s="1">
        <f t="shared" si="25"/>
        <v>30</v>
      </c>
      <c r="BC71" s="16"/>
    </row>
    <row r="72" spans="1:55" ht="13" x14ac:dyDescent="0.25">
      <c r="A72" s="7" t="s">
        <v>1200</v>
      </c>
      <c r="B72" s="7" t="s">
        <v>1247</v>
      </c>
      <c r="C72" s="7" t="s">
        <v>1248</v>
      </c>
      <c r="D72" s="2">
        <v>62.300370370370402</v>
      </c>
      <c r="E72" s="8" t="s">
        <v>76</v>
      </c>
      <c r="F72" s="8">
        <v>10</v>
      </c>
      <c r="G72" s="8" t="s">
        <v>64</v>
      </c>
      <c r="H72" s="8">
        <v>7</v>
      </c>
      <c r="I72" s="8">
        <v>0</v>
      </c>
      <c r="J72" s="8"/>
      <c r="K72" s="8"/>
      <c r="L72" s="8"/>
      <c r="M72" s="8"/>
      <c r="N72" s="1">
        <f t="shared" si="26"/>
        <v>23.79011111111112</v>
      </c>
      <c r="O72" s="8">
        <v>2.6240000000000001</v>
      </c>
      <c r="P72" s="1">
        <f t="shared" si="15"/>
        <v>76.240000000000009</v>
      </c>
      <c r="Q72" s="8"/>
      <c r="R72" s="8"/>
      <c r="S72" s="8">
        <f t="shared" si="16"/>
        <v>45.744000000000007</v>
      </c>
      <c r="T72" s="8">
        <v>81</v>
      </c>
      <c r="U72" s="8">
        <v>8.1</v>
      </c>
      <c r="V72" s="8"/>
      <c r="W72" s="8"/>
      <c r="X72" s="8"/>
      <c r="Y72" s="8"/>
      <c r="Z72" s="8"/>
      <c r="AA72" s="8"/>
      <c r="AB72" s="8">
        <f t="shared" si="17"/>
        <v>0</v>
      </c>
      <c r="AC72" s="8"/>
      <c r="AD72" s="8"/>
      <c r="AE72" s="8"/>
      <c r="AF72" s="8"/>
      <c r="AG72" s="1">
        <f t="shared" si="18"/>
        <v>0</v>
      </c>
      <c r="AH72" s="20"/>
      <c r="AI72" s="20"/>
      <c r="AJ72" s="1"/>
      <c r="AK72" s="20"/>
      <c r="AL72" s="1"/>
      <c r="AM72" s="1"/>
      <c r="AN72" s="1"/>
      <c r="AO72" s="1">
        <f t="shared" si="19"/>
        <v>0</v>
      </c>
      <c r="AP72" s="1"/>
      <c r="AQ72" s="1"/>
      <c r="AR72" s="1"/>
      <c r="AS72" s="1"/>
      <c r="AT72" s="1"/>
      <c r="AU72" s="1" t="s">
        <v>65</v>
      </c>
      <c r="AV72" s="1">
        <v>0.1</v>
      </c>
      <c r="AW72" s="1">
        <f t="shared" si="20"/>
        <v>0.1</v>
      </c>
      <c r="AX72" s="1">
        <f t="shared" si="21"/>
        <v>77.634111111111125</v>
      </c>
      <c r="AY72" s="1">
        <f t="shared" si="22"/>
        <v>0.1</v>
      </c>
      <c r="AZ72" s="1">
        <f t="shared" si="23"/>
        <v>77.734111111111119</v>
      </c>
      <c r="BA72" s="1">
        <f t="shared" si="24"/>
        <v>66</v>
      </c>
      <c r="BB72" s="1">
        <f t="shared" si="25"/>
        <v>71</v>
      </c>
      <c r="BC72" s="16"/>
    </row>
    <row r="73" spans="1:55" ht="13" x14ac:dyDescent="0.25">
      <c r="A73" s="7" t="s">
        <v>1200</v>
      </c>
      <c r="B73" s="7" t="s">
        <v>1249</v>
      </c>
      <c r="C73" s="7" t="s">
        <v>1250</v>
      </c>
      <c r="D73" s="2">
        <v>61.070740740740703</v>
      </c>
      <c r="E73" s="8" t="s">
        <v>76</v>
      </c>
      <c r="F73" s="8">
        <v>10</v>
      </c>
      <c r="G73" s="8" t="s">
        <v>64</v>
      </c>
      <c r="H73" s="8">
        <v>7</v>
      </c>
      <c r="I73" s="8">
        <v>0</v>
      </c>
      <c r="J73" s="8"/>
      <c r="K73" s="8"/>
      <c r="L73" s="8"/>
      <c r="M73" s="8"/>
      <c r="N73" s="1">
        <f t="shared" si="26"/>
        <v>23.421222222222209</v>
      </c>
      <c r="O73" s="8">
        <v>2.5630000000000002</v>
      </c>
      <c r="P73" s="1">
        <f t="shared" si="15"/>
        <v>75.63</v>
      </c>
      <c r="Q73" s="8"/>
      <c r="R73" s="8"/>
      <c r="S73" s="8">
        <f t="shared" si="16"/>
        <v>45.377999999999993</v>
      </c>
      <c r="T73" s="8">
        <v>70.5</v>
      </c>
      <c r="U73" s="8">
        <v>7.05</v>
      </c>
      <c r="V73" s="8"/>
      <c r="W73" s="8"/>
      <c r="X73" s="8"/>
      <c r="Y73" s="8"/>
      <c r="Z73" s="8"/>
      <c r="AA73" s="8"/>
      <c r="AB73" s="8">
        <f t="shared" si="17"/>
        <v>0</v>
      </c>
      <c r="AC73" s="8"/>
      <c r="AD73" s="8"/>
      <c r="AE73" s="8"/>
      <c r="AF73" s="8"/>
      <c r="AG73" s="1">
        <f t="shared" si="18"/>
        <v>0</v>
      </c>
      <c r="AH73" s="20"/>
      <c r="AI73" s="20"/>
      <c r="AJ73" s="1"/>
      <c r="AK73" s="20"/>
      <c r="AL73" s="1"/>
      <c r="AM73" s="1"/>
      <c r="AN73" s="1"/>
      <c r="AO73" s="1">
        <f t="shared" si="19"/>
        <v>0</v>
      </c>
      <c r="AP73" s="1"/>
      <c r="AQ73" s="1"/>
      <c r="AR73" s="1"/>
      <c r="AS73" s="1"/>
      <c r="AT73" s="1"/>
      <c r="AU73" s="1" t="s">
        <v>65</v>
      </c>
      <c r="AV73" s="1">
        <v>0.1</v>
      </c>
      <c r="AW73" s="1">
        <f t="shared" si="20"/>
        <v>0.1</v>
      </c>
      <c r="AX73" s="1">
        <f t="shared" si="21"/>
        <v>75.849222222222195</v>
      </c>
      <c r="AY73" s="1">
        <f t="shared" si="22"/>
        <v>0.1</v>
      </c>
      <c r="AZ73" s="1">
        <f t="shared" si="23"/>
        <v>75.94922222222219</v>
      </c>
      <c r="BA73" s="1">
        <f t="shared" si="24"/>
        <v>69</v>
      </c>
      <c r="BB73" s="1">
        <f t="shared" si="25"/>
        <v>77</v>
      </c>
      <c r="BC73" s="16"/>
    </row>
    <row r="74" spans="1:55" ht="13" x14ac:dyDescent="0.25">
      <c r="A74" s="7" t="s">
        <v>1200</v>
      </c>
      <c r="B74" s="7" t="s">
        <v>1251</v>
      </c>
      <c r="C74" s="7" t="s">
        <v>1252</v>
      </c>
      <c r="D74" s="2">
        <v>62.128148148148199</v>
      </c>
      <c r="E74" s="8" t="s">
        <v>76</v>
      </c>
      <c r="F74" s="8">
        <v>10</v>
      </c>
      <c r="G74" s="8" t="s">
        <v>76</v>
      </c>
      <c r="H74" s="8">
        <v>8</v>
      </c>
      <c r="I74" s="8">
        <v>3.45</v>
      </c>
      <c r="J74" s="8"/>
      <c r="K74" s="8"/>
      <c r="L74" s="8"/>
      <c r="M74" s="8"/>
      <c r="N74" s="1">
        <f t="shared" si="26"/>
        <v>25.073444444444458</v>
      </c>
      <c r="O74" s="8">
        <v>2.536</v>
      </c>
      <c r="P74" s="1">
        <f t="shared" si="15"/>
        <v>75.36</v>
      </c>
      <c r="Q74" s="8"/>
      <c r="R74" s="8"/>
      <c r="S74" s="8">
        <f t="shared" si="16"/>
        <v>45.216000000000001</v>
      </c>
      <c r="T74" s="8">
        <v>68</v>
      </c>
      <c r="U74" s="8">
        <v>6.8</v>
      </c>
      <c r="V74" s="8"/>
      <c r="W74" s="8"/>
      <c r="X74" s="8"/>
      <c r="Y74" s="8"/>
      <c r="Z74" s="8"/>
      <c r="AA74" s="8"/>
      <c r="AB74" s="8">
        <f t="shared" si="17"/>
        <v>0</v>
      </c>
      <c r="AC74" s="8"/>
      <c r="AD74" s="8"/>
      <c r="AE74" s="8"/>
      <c r="AF74" s="8"/>
      <c r="AG74" s="1">
        <f t="shared" si="18"/>
        <v>0</v>
      </c>
      <c r="AH74" s="13" t="s">
        <v>1253</v>
      </c>
      <c r="AI74" s="13" t="s">
        <v>1253</v>
      </c>
      <c r="AJ74" s="1">
        <v>3.2</v>
      </c>
      <c r="AK74" s="20" t="s">
        <v>192</v>
      </c>
      <c r="AL74" s="1">
        <v>0.25</v>
      </c>
      <c r="AM74" s="1"/>
      <c r="AN74" s="1"/>
      <c r="AO74" s="1">
        <f t="shared" si="19"/>
        <v>3.45</v>
      </c>
      <c r="AP74" s="1"/>
      <c r="AQ74" s="1"/>
      <c r="AR74" s="1"/>
      <c r="AS74" s="1"/>
      <c r="AT74" s="1"/>
      <c r="AU74" s="1" t="s">
        <v>65</v>
      </c>
      <c r="AV74" s="1">
        <v>0.1</v>
      </c>
      <c r="AW74" s="1">
        <f t="shared" si="20"/>
        <v>0.1</v>
      </c>
      <c r="AX74" s="1">
        <f t="shared" si="21"/>
        <v>77.089444444444453</v>
      </c>
      <c r="AY74" s="1">
        <f t="shared" si="22"/>
        <v>3.5500000000000003</v>
      </c>
      <c r="AZ74" s="1">
        <f t="shared" si="23"/>
        <v>80.63944444444445</v>
      </c>
      <c r="BA74" s="1">
        <f t="shared" si="24"/>
        <v>71</v>
      </c>
      <c r="BB74" s="1">
        <f t="shared" si="25"/>
        <v>55</v>
      </c>
      <c r="BC74" s="16"/>
    </row>
    <row r="75" spans="1:55" ht="13" x14ac:dyDescent="0.25">
      <c r="A75" s="7" t="s">
        <v>1200</v>
      </c>
      <c r="B75" s="7" t="s">
        <v>1254</v>
      </c>
      <c r="C75" s="7" t="s">
        <v>1255</v>
      </c>
      <c r="D75" s="2">
        <v>62.3151851851852</v>
      </c>
      <c r="E75" s="8" t="s">
        <v>76</v>
      </c>
      <c r="F75" s="8">
        <v>10</v>
      </c>
      <c r="G75" s="8" t="s">
        <v>64</v>
      </c>
      <c r="H75" s="8">
        <v>7</v>
      </c>
      <c r="I75" s="8">
        <v>0</v>
      </c>
      <c r="J75" s="8"/>
      <c r="K75" s="8"/>
      <c r="L75" s="8"/>
      <c r="M75" s="8"/>
      <c r="N75" s="1">
        <f t="shared" si="26"/>
        <v>23.794555555555558</v>
      </c>
      <c r="O75" s="8">
        <v>2.1459999999999999</v>
      </c>
      <c r="P75" s="1">
        <f t="shared" si="15"/>
        <v>71.460000000000008</v>
      </c>
      <c r="Q75" s="8"/>
      <c r="R75" s="8"/>
      <c r="S75" s="8">
        <f t="shared" si="16"/>
        <v>42.876000000000005</v>
      </c>
      <c r="T75" s="8">
        <v>71</v>
      </c>
      <c r="U75" s="8">
        <v>7.1</v>
      </c>
      <c r="V75" s="8" t="s">
        <v>1256</v>
      </c>
      <c r="W75" s="8">
        <v>0.4</v>
      </c>
      <c r="X75" s="8"/>
      <c r="Y75" s="8"/>
      <c r="Z75" s="8"/>
      <c r="AA75" s="8"/>
      <c r="AB75" s="8">
        <f t="shared" si="17"/>
        <v>0.4</v>
      </c>
      <c r="AC75" s="8"/>
      <c r="AD75" s="8"/>
      <c r="AE75" s="8"/>
      <c r="AF75" s="8"/>
      <c r="AG75" s="1">
        <f t="shared" si="18"/>
        <v>0</v>
      </c>
      <c r="AH75" s="17"/>
      <c r="AI75" s="17"/>
      <c r="AJ75" s="1"/>
      <c r="AK75" s="17"/>
      <c r="AL75" s="1"/>
      <c r="AM75" s="1"/>
      <c r="AN75" s="1"/>
      <c r="AO75" s="1">
        <f t="shared" si="19"/>
        <v>0</v>
      </c>
      <c r="AP75" s="1"/>
      <c r="AQ75" s="1"/>
      <c r="AR75" s="1"/>
      <c r="AS75" s="1"/>
      <c r="AT75" s="1"/>
      <c r="AU75" s="1" t="s">
        <v>65</v>
      </c>
      <c r="AV75" s="1">
        <v>0.1</v>
      </c>
      <c r="AW75" s="1">
        <f t="shared" si="20"/>
        <v>0.1</v>
      </c>
      <c r="AX75" s="1">
        <f t="shared" si="21"/>
        <v>73.770555555555561</v>
      </c>
      <c r="AY75" s="1">
        <f t="shared" si="22"/>
        <v>0.5</v>
      </c>
      <c r="AZ75" s="1">
        <f t="shared" si="23"/>
        <v>74.270555555555561</v>
      </c>
      <c r="BA75" s="1">
        <f t="shared" si="24"/>
        <v>80</v>
      </c>
      <c r="BB75" s="1">
        <f t="shared" si="25"/>
        <v>83</v>
      </c>
      <c r="BC75" s="16"/>
    </row>
    <row r="76" spans="1:55" ht="13" x14ac:dyDescent="0.25">
      <c r="A76" s="7" t="s">
        <v>1200</v>
      </c>
      <c r="B76" s="7" t="s">
        <v>1257</v>
      </c>
      <c r="C76" s="7" t="s">
        <v>1258</v>
      </c>
      <c r="D76" s="2">
        <v>63.278148148148098</v>
      </c>
      <c r="E76" s="8" t="s">
        <v>76</v>
      </c>
      <c r="F76" s="8">
        <v>10</v>
      </c>
      <c r="G76" s="8" t="s">
        <v>76</v>
      </c>
      <c r="H76" s="8">
        <v>8</v>
      </c>
      <c r="I76" s="8">
        <v>0</v>
      </c>
      <c r="J76" s="8"/>
      <c r="K76" s="8"/>
      <c r="L76" s="8"/>
      <c r="M76" s="8"/>
      <c r="N76" s="1">
        <f t="shared" si="26"/>
        <v>24.383444444444425</v>
      </c>
      <c r="O76" s="8">
        <v>2.0880000000000001</v>
      </c>
      <c r="P76" s="1">
        <f t="shared" si="15"/>
        <v>70.88</v>
      </c>
      <c r="Q76" s="8"/>
      <c r="R76" s="8"/>
      <c r="S76" s="8">
        <f t="shared" si="16"/>
        <v>42.527999999999999</v>
      </c>
      <c r="T76" s="8">
        <v>63</v>
      </c>
      <c r="U76" s="8">
        <v>6.3</v>
      </c>
      <c r="V76" s="8"/>
      <c r="W76" s="8"/>
      <c r="X76" s="8"/>
      <c r="Y76" s="8"/>
      <c r="Z76" s="8"/>
      <c r="AA76" s="8"/>
      <c r="AB76" s="8">
        <f t="shared" si="17"/>
        <v>0</v>
      </c>
      <c r="AC76" s="8"/>
      <c r="AD76" s="8"/>
      <c r="AE76" s="8"/>
      <c r="AF76" s="8"/>
      <c r="AG76" s="1">
        <f t="shared" si="18"/>
        <v>0</v>
      </c>
      <c r="AH76" s="20"/>
      <c r="AI76" s="20"/>
      <c r="AJ76" s="1"/>
      <c r="AK76" s="20"/>
      <c r="AL76" s="1"/>
      <c r="AM76" s="1"/>
      <c r="AN76" s="1"/>
      <c r="AO76" s="1">
        <f t="shared" si="19"/>
        <v>0</v>
      </c>
      <c r="AP76" s="1"/>
      <c r="AQ76" s="1"/>
      <c r="AR76" s="1"/>
      <c r="AS76" s="1"/>
      <c r="AT76" s="1"/>
      <c r="AU76" s="1" t="s">
        <v>65</v>
      </c>
      <c r="AV76" s="1">
        <v>0.1</v>
      </c>
      <c r="AW76" s="1">
        <f t="shared" si="20"/>
        <v>0.1</v>
      </c>
      <c r="AX76" s="1">
        <f t="shared" si="21"/>
        <v>73.211444444444425</v>
      </c>
      <c r="AY76" s="1">
        <f t="shared" si="22"/>
        <v>0.1</v>
      </c>
      <c r="AZ76" s="1">
        <f t="shared" si="23"/>
        <v>73.311444444444419</v>
      </c>
      <c r="BA76" s="1">
        <f t="shared" si="24"/>
        <v>83</v>
      </c>
      <c r="BB76" s="1">
        <f t="shared" si="25"/>
        <v>89</v>
      </c>
      <c r="BC76" s="16"/>
    </row>
    <row r="77" spans="1:55" ht="13" x14ac:dyDescent="0.25">
      <c r="A77" s="7" t="s">
        <v>1200</v>
      </c>
      <c r="B77" s="7" t="s">
        <v>1259</v>
      </c>
      <c r="C77" s="7" t="s">
        <v>1260</v>
      </c>
      <c r="D77" s="2">
        <v>61.2040740740741</v>
      </c>
      <c r="E77" s="8" t="s">
        <v>76</v>
      </c>
      <c r="F77" s="8">
        <v>10</v>
      </c>
      <c r="G77" s="8" t="s">
        <v>76</v>
      </c>
      <c r="H77" s="8">
        <v>8</v>
      </c>
      <c r="I77" s="8">
        <v>0.3</v>
      </c>
      <c r="J77" s="8"/>
      <c r="K77" s="8"/>
      <c r="L77" s="8"/>
      <c r="M77" s="8"/>
      <c r="N77" s="1">
        <f t="shared" si="26"/>
        <v>23.85122222222223</v>
      </c>
      <c r="O77" s="8">
        <v>2.052</v>
      </c>
      <c r="P77" s="1">
        <f t="shared" si="15"/>
        <v>70.52</v>
      </c>
      <c r="Q77" s="8"/>
      <c r="R77" s="8"/>
      <c r="S77" s="8">
        <f t="shared" si="16"/>
        <v>42.311999999999998</v>
      </c>
      <c r="T77" s="8">
        <v>92</v>
      </c>
      <c r="U77" s="8">
        <v>9.1999999999999993</v>
      </c>
      <c r="V77" s="8"/>
      <c r="W77" s="8"/>
      <c r="X77" s="8"/>
      <c r="Y77" s="8"/>
      <c r="Z77" s="8"/>
      <c r="AA77" s="8"/>
      <c r="AB77" s="8">
        <f t="shared" si="17"/>
        <v>0</v>
      </c>
      <c r="AC77" s="8"/>
      <c r="AD77" s="8"/>
      <c r="AE77" s="8"/>
      <c r="AF77" s="8"/>
      <c r="AG77" s="1">
        <f t="shared" si="18"/>
        <v>0</v>
      </c>
      <c r="AH77" s="17"/>
      <c r="AI77" s="17"/>
      <c r="AJ77" s="1"/>
      <c r="AK77" s="17"/>
      <c r="AL77" s="1"/>
      <c r="AM77" s="1"/>
      <c r="AN77" s="1"/>
      <c r="AO77" s="1">
        <f t="shared" si="19"/>
        <v>0</v>
      </c>
      <c r="AP77" s="1" t="s">
        <v>1261</v>
      </c>
      <c r="AQ77" s="1">
        <v>1</v>
      </c>
      <c r="AR77" s="1"/>
      <c r="AS77" s="1" t="s">
        <v>1262</v>
      </c>
      <c r="AT77" s="1">
        <v>1.1000000000000001</v>
      </c>
      <c r="AU77" s="1" t="s">
        <v>1373</v>
      </c>
      <c r="AV77" s="1">
        <v>0.3</v>
      </c>
      <c r="AW77" s="1">
        <f t="shared" si="20"/>
        <v>2.4000000000000004</v>
      </c>
      <c r="AX77" s="1">
        <f t="shared" si="21"/>
        <v>75.363222222222234</v>
      </c>
      <c r="AY77" s="1">
        <f t="shared" si="22"/>
        <v>2.4000000000000004</v>
      </c>
      <c r="AZ77" s="1">
        <f t="shared" si="23"/>
        <v>77.76322222222224</v>
      </c>
      <c r="BA77" s="1">
        <f t="shared" si="24"/>
        <v>86</v>
      </c>
      <c r="BB77" s="1">
        <f t="shared" si="25"/>
        <v>70</v>
      </c>
      <c r="BC77" s="16"/>
    </row>
    <row r="78" spans="1:55" ht="13" x14ac:dyDescent="0.25">
      <c r="A78" s="7" t="s">
        <v>1200</v>
      </c>
      <c r="B78" s="7" t="s">
        <v>1263</v>
      </c>
      <c r="C78" s="7" t="s">
        <v>1264</v>
      </c>
      <c r="D78" s="2">
        <v>61.174444444444397</v>
      </c>
      <c r="E78" s="8" t="s">
        <v>76</v>
      </c>
      <c r="F78" s="8">
        <v>10</v>
      </c>
      <c r="G78" s="8" t="s">
        <v>76</v>
      </c>
      <c r="H78" s="8">
        <v>8</v>
      </c>
      <c r="I78" s="8">
        <v>0</v>
      </c>
      <c r="J78" s="8"/>
      <c r="K78" s="8"/>
      <c r="L78" s="8"/>
      <c r="M78" s="8"/>
      <c r="N78" s="1">
        <f t="shared" si="26"/>
        <v>23.752333333333315</v>
      </c>
      <c r="O78" s="8">
        <v>2.0139999999999998</v>
      </c>
      <c r="P78" s="1">
        <f t="shared" si="15"/>
        <v>70.14</v>
      </c>
      <c r="Q78" s="8"/>
      <c r="R78" s="8"/>
      <c r="S78" s="8">
        <f t="shared" si="16"/>
        <v>42.083999999999996</v>
      </c>
      <c r="T78" s="8">
        <v>66.5</v>
      </c>
      <c r="U78" s="8">
        <v>6.65</v>
      </c>
      <c r="V78" s="8"/>
      <c r="W78" s="8"/>
      <c r="X78" s="8"/>
      <c r="Y78" s="8"/>
      <c r="Z78" s="8"/>
      <c r="AA78" s="8"/>
      <c r="AB78" s="8">
        <f t="shared" si="17"/>
        <v>0</v>
      </c>
      <c r="AC78" s="8"/>
      <c r="AD78" s="8"/>
      <c r="AE78" s="8"/>
      <c r="AF78" s="8"/>
      <c r="AG78" s="1">
        <f t="shared" si="18"/>
        <v>0</v>
      </c>
      <c r="AH78" s="20"/>
      <c r="AI78" s="20"/>
      <c r="AJ78" s="1"/>
      <c r="AK78" s="20"/>
      <c r="AL78" s="1"/>
      <c r="AM78" s="1"/>
      <c r="AN78" s="1"/>
      <c r="AO78" s="1">
        <f t="shared" si="19"/>
        <v>0</v>
      </c>
      <c r="AP78" s="1"/>
      <c r="AQ78" s="1"/>
      <c r="AR78" s="1"/>
      <c r="AS78" s="1"/>
      <c r="AT78" s="1"/>
      <c r="AU78" s="1" t="s">
        <v>65</v>
      </c>
      <c r="AV78" s="1">
        <v>0.1</v>
      </c>
      <c r="AW78" s="1">
        <f t="shared" si="20"/>
        <v>0.1</v>
      </c>
      <c r="AX78" s="1">
        <f t="shared" si="21"/>
        <v>72.48633333333332</v>
      </c>
      <c r="AY78" s="1">
        <f t="shared" si="22"/>
        <v>0.1</v>
      </c>
      <c r="AZ78" s="1">
        <f t="shared" si="23"/>
        <v>72.586333333333314</v>
      </c>
      <c r="BA78" s="1">
        <f t="shared" si="24"/>
        <v>87</v>
      </c>
      <c r="BB78" s="1">
        <f t="shared" si="25"/>
        <v>91</v>
      </c>
      <c r="BC78" s="16"/>
    </row>
    <row r="79" spans="1:55" ht="13" x14ac:dyDescent="0.25">
      <c r="A79" s="7" t="s">
        <v>1200</v>
      </c>
      <c r="B79" s="7" t="s">
        <v>1265</v>
      </c>
      <c r="C79" s="7" t="s">
        <v>1266</v>
      </c>
      <c r="D79" s="2">
        <v>61.970740740740801</v>
      </c>
      <c r="E79" s="8" t="s">
        <v>76</v>
      </c>
      <c r="F79" s="8">
        <v>10</v>
      </c>
      <c r="G79" s="8" t="s">
        <v>64</v>
      </c>
      <c r="H79" s="8">
        <v>7</v>
      </c>
      <c r="I79" s="8">
        <v>3.375</v>
      </c>
      <c r="J79" s="8"/>
      <c r="K79" s="8"/>
      <c r="L79" s="8"/>
      <c r="M79" s="8"/>
      <c r="N79" s="1">
        <f t="shared" si="26"/>
        <v>24.703722222222243</v>
      </c>
      <c r="O79" s="8">
        <v>1.962</v>
      </c>
      <c r="P79" s="1">
        <f t="shared" si="15"/>
        <v>69.62</v>
      </c>
      <c r="Q79" s="8"/>
      <c r="R79" s="8"/>
      <c r="S79" s="8">
        <f t="shared" si="16"/>
        <v>41.771999999999998</v>
      </c>
      <c r="T79" s="8">
        <v>68</v>
      </c>
      <c r="U79" s="8">
        <v>6.8</v>
      </c>
      <c r="V79" s="8"/>
      <c r="W79" s="8"/>
      <c r="X79" s="8"/>
      <c r="Y79" s="8"/>
      <c r="Z79" s="8"/>
      <c r="AA79" s="8"/>
      <c r="AB79" s="8">
        <f t="shared" si="17"/>
        <v>0</v>
      </c>
      <c r="AC79" s="8"/>
      <c r="AD79" s="8"/>
      <c r="AE79" s="8"/>
      <c r="AF79" s="8"/>
      <c r="AG79" s="1">
        <f t="shared" si="18"/>
        <v>0</v>
      </c>
      <c r="AH79" s="13" t="s">
        <v>1267</v>
      </c>
      <c r="AI79" s="13" t="s">
        <v>107</v>
      </c>
      <c r="AJ79" s="1">
        <v>1.5</v>
      </c>
      <c r="AK79" s="20"/>
      <c r="AL79" s="1"/>
      <c r="AM79" s="1"/>
      <c r="AN79" s="1"/>
      <c r="AO79" s="1">
        <f t="shared" si="19"/>
        <v>1.5</v>
      </c>
      <c r="AP79" s="1"/>
      <c r="AQ79" s="1"/>
      <c r="AR79" s="1"/>
      <c r="AS79" s="1" t="s">
        <v>1363</v>
      </c>
      <c r="AT79" s="1">
        <v>1.4</v>
      </c>
      <c r="AU79" s="1" t="s">
        <v>65</v>
      </c>
      <c r="AV79" s="1">
        <v>0.1</v>
      </c>
      <c r="AW79" s="1">
        <f t="shared" si="20"/>
        <v>1.5</v>
      </c>
      <c r="AX79" s="1">
        <f t="shared" si="21"/>
        <v>73.275722222222242</v>
      </c>
      <c r="AY79" s="1">
        <f t="shared" si="22"/>
        <v>3</v>
      </c>
      <c r="AZ79" s="1">
        <f t="shared" si="23"/>
        <v>76.275722222222242</v>
      </c>
      <c r="BA79" s="1">
        <f t="shared" si="24"/>
        <v>90</v>
      </c>
      <c r="BB79" s="1">
        <f t="shared" si="25"/>
        <v>76</v>
      </c>
      <c r="BC79" s="16"/>
    </row>
    <row r="80" spans="1:55" ht="13" x14ac:dyDescent="0.25">
      <c r="A80" s="7" t="s">
        <v>1200</v>
      </c>
      <c r="B80" s="7" t="s">
        <v>1268</v>
      </c>
      <c r="C80" s="7" t="s">
        <v>1269</v>
      </c>
      <c r="D80" s="2">
        <v>63.113333333333301</v>
      </c>
      <c r="E80" s="8" t="s">
        <v>76</v>
      </c>
      <c r="F80" s="8">
        <v>10</v>
      </c>
      <c r="G80" s="8" t="s">
        <v>76</v>
      </c>
      <c r="H80" s="8">
        <v>8</v>
      </c>
      <c r="I80" s="8">
        <v>0</v>
      </c>
      <c r="J80" s="8"/>
      <c r="K80" s="8"/>
      <c r="L80" s="8"/>
      <c r="M80" s="8"/>
      <c r="N80" s="1">
        <f t="shared" si="26"/>
        <v>24.333999999999989</v>
      </c>
      <c r="O80" s="8">
        <v>1.948</v>
      </c>
      <c r="P80" s="1">
        <f t="shared" si="15"/>
        <v>69.48</v>
      </c>
      <c r="Q80" s="8"/>
      <c r="R80" s="8"/>
      <c r="S80" s="8">
        <f t="shared" si="16"/>
        <v>41.688000000000002</v>
      </c>
      <c r="T80" s="8">
        <v>78</v>
      </c>
      <c r="U80" s="8">
        <v>7.8</v>
      </c>
      <c r="V80" s="8"/>
      <c r="W80" s="8"/>
      <c r="X80" s="8"/>
      <c r="Y80" s="8"/>
      <c r="Z80" s="8"/>
      <c r="AA80" s="8"/>
      <c r="AB80" s="8">
        <f t="shared" si="17"/>
        <v>0</v>
      </c>
      <c r="AC80" s="8"/>
      <c r="AD80" s="8"/>
      <c r="AE80" s="8"/>
      <c r="AF80" s="8"/>
      <c r="AG80" s="1">
        <f t="shared" si="18"/>
        <v>0</v>
      </c>
      <c r="AH80" s="13" t="s">
        <v>1270</v>
      </c>
      <c r="AI80" s="13" t="s">
        <v>1271</v>
      </c>
      <c r="AJ80" s="1">
        <v>2.2999999999999998</v>
      </c>
      <c r="AK80" s="20" t="s">
        <v>192</v>
      </c>
      <c r="AL80" s="1">
        <v>0.25</v>
      </c>
      <c r="AM80" s="1"/>
      <c r="AN80" s="1"/>
      <c r="AO80" s="1">
        <f t="shared" si="19"/>
        <v>2.5499999999999998</v>
      </c>
      <c r="AP80" s="1"/>
      <c r="AQ80" s="1"/>
      <c r="AR80" s="1"/>
      <c r="AS80" s="1"/>
      <c r="AT80" s="1"/>
      <c r="AU80" s="1" t="s">
        <v>65</v>
      </c>
      <c r="AV80" s="1">
        <v>0.1</v>
      </c>
      <c r="AW80" s="1">
        <f t="shared" si="20"/>
        <v>0.1</v>
      </c>
      <c r="AX80" s="1">
        <f t="shared" si="21"/>
        <v>73.821999999999989</v>
      </c>
      <c r="AY80" s="1">
        <f t="shared" si="22"/>
        <v>2.65</v>
      </c>
      <c r="AZ80" s="1">
        <f t="shared" si="23"/>
        <v>76.471999999999994</v>
      </c>
      <c r="BA80" s="1">
        <f t="shared" si="24"/>
        <v>91</v>
      </c>
      <c r="BB80" s="1">
        <f t="shared" si="25"/>
        <v>75</v>
      </c>
      <c r="BC80" s="16"/>
    </row>
    <row r="81" spans="1:55" ht="13" x14ac:dyDescent="0.25">
      <c r="A81" s="7" t="s">
        <v>1200</v>
      </c>
      <c r="B81" s="7" t="s">
        <v>1272</v>
      </c>
      <c r="C81" s="7" t="s">
        <v>1273</v>
      </c>
      <c r="D81" s="2">
        <v>61.955925925925897</v>
      </c>
      <c r="E81" s="8" t="s">
        <v>76</v>
      </c>
      <c r="F81" s="8">
        <v>10</v>
      </c>
      <c r="G81" s="8" t="s">
        <v>64</v>
      </c>
      <c r="H81" s="8">
        <v>7</v>
      </c>
      <c r="I81" s="8">
        <v>0</v>
      </c>
      <c r="J81" s="8"/>
      <c r="K81" s="8"/>
      <c r="L81" s="8"/>
      <c r="M81" s="8"/>
      <c r="N81" s="1">
        <f t="shared" si="26"/>
        <v>23.686777777777767</v>
      </c>
      <c r="O81" s="8">
        <v>1.762</v>
      </c>
      <c r="P81" s="1">
        <f t="shared" si="15"/>
        <v>67.62</v>
      </c>
      <c r="Q81" s="8"/>
      <c r="R81" s="8"/>
      <c r="S81" s="8">
        <f t="shared" si="16"/>
        <v>40.572000000000003</v>
      </c>
      <c r="T81" s="8">
        <v>77.5</v>
      </c>
      <c r="U81" s="8">
        <v>7.75</v>
      </c>
      <c r="V81" s="8"/>
      <c r="W81" s="8"/>
      <c r="X81" s="8"/>
      <c r="Y81" s="8"/>
      <c r="Z81" s="8"/>
      <c r="AA81" s="8"/>
      <c r="AB81" s="8">
        <f t="shared" si="17"/>
        <v>0</v>
      </c>
      <c r="AC81" s="8"/>
      <c r="AD81" s="8"/>
      <c r="AE81" s="8"/>
      <c r="AF81" s="8"/>
      <c r="AG81" s="1">
        <f t="shared" si="18"/>
        <v>0</v>
      </c>
      <c r="AH81" s="20"/>
      <c r="AI81" s="20"/>
      <c r="AJ81" s="1"/>
      <c r="AK81" s="20"/>
      <c r="AL81" s="1"/>
      <c r="AM81" s="1"/>
      <c r="AN81" s="1"/>
      <c r="AO81" s="1">
        <f t="shared" si="19"/>
        <v>0</v>
      </c>
      <c r="AP81" s="1"/>
      <c r="AQ81" s="1"/>
      <c r="AR81" s="1"/>
      <c r="AS81" s="1"/>
      <c r="AT81" s="1"/>
      <c r="AU81" s="1" t="s">
        <v>65</v>
      </c>
      <c r="AV81" s="1">
        <v>0.1</v>
      </c>
      <c r="AW81" s="1">
        <f t="shared" si="20"/>
        <v>0.1</v>
      </c>
      <c r="AX81" s="1">
        <f t="shared" si="21"/>
        <v>72.008777777777766</v>
      </c>
      <c r="AY81" s="1">
        <f t="shared" si="22"/>
        <v>0.1</v>
      </c>
      <c r="AZ81" s="1">
        <f t="shared" si="23"/>
        <v>72.10877777777776</v>
      </c>
      <c r="BA81" s="1">
        <f t="shared" si="24"/>
        <v>94</v>
      </c>
      <c r="BB81" s="1">
        <f t="shared" si="25"/>
        <v>94</v>
      </c>
      <c r="BC81" s="16"/>
    </row>
    <row r="82" spans="1:55" ht="13" x14ac:dyDescent="0.25">
      <c r="A82" s="7" t="s">
        <v>1200</v>
      </c>
      <c r="B82" s="7" t="s">
        <v>1274</v>
      </c>
      <c r="C82" s="7" t="s">
        <v>1275</v>
      </c>
      <c r="D82" s="2">
        <v>63.542424242424197</v>
      </c>
      <c r="E82" s="8" t="s">
        <v>76</v>
      </c>
      <c r="F82" s="8">
        <v>10</v>
      </c>
      <c r="G82" s="8" t="s">
        <v>64</v>
      </c>
      <c r="H82" s="8">
        <v>7</v>
      </c>
      <c r="I82" s="8">
        <v>0</v>
      </c>
      <c r="J82" s="8"/>
      <c r="K82" s="8"/>
      <c r="L82" s="8"/>
      <c r="M82" s="8"/>
      <c r="N82" s="1">
        <f t="shared" si="26"/>
        <v>24.16272727272726</v>
      </c>
      <c r="O82" s="8">
        <v>1.488</v>
      </c>
      <c r="P82" s="1">
        <f t="shared" si="15"/>
        <v>64.88</v>
      </c>
      <c r="Q82" s="8"/>
      <c r="R82" s="8"/>
      <c r="S82" s="8">
        <f t="shared" si="16"/>
        <v>38.927999999999997</v>
      </c>
      <c r="T82" s="8">
        <v>50</v>
      </c>
      <c r="U82" s="8">
        <v>5</v>
      </c>
      <c r="V82" s="8"/>
      <c r="W82" s="8"/>
      <c r="X82" s="8"/>
      <c r="Y82" s="8"/>
      <c r="Z82" s="8"/>
      <c r="AA82" s="8"/>
      <c r="AB82" s="8">
        <f t="shared" si="17"/>
        <v>0</v>
      </c>
      <c r="AC82" s="8"/>
      <c r="AD82" s="8"/>
      <c r="AE82" s="8"/>
      <c r="AF82" s="8"/>
      <c r="AG82" s="1">
        <f t="shared" si="18"/>
        <v>0</v>
      </c>
      <c r="AH82" s="13"/>
      <c r="AI82" s="13"/>
      <c r="AJ82" s="1"/>
      <c r="AK82" s="13"/>
      <c r="AL82" s="1"/>
      <c r="AM82" s="1"/>
      <c r="AN82" s="1"/>
      <c r="AO82" s="1">
        <f t="shared" si="19"/>
        <v>0</v>
      </c>
      <c r="AP82" s="1"/>
      <c r="AQ82" s="1"/>
      <c r="AR82" s="1"/>
      <c r="AS82" s="1"/>
      <c r="AT82" s="1"/>
      <c r="AU82" s="1" t="s">
        <v>65</v>
      </c>
      <c r="AV82" s="1">
        <v>0.1</v>
      </c>
      <c r="AW82" s="1">
        <f t="shared" si="20"/>
        <v>0.1</v>
      </c>
      <c r="AX82" s="1">
        <f t="shared" si="21"/>
        <v>68.090727272727264</v>
      </c>
      <c r="AY82" s="1">
        <f t="shared" si="22"/>
        <v>0.1</v>
      </c>
      <c r="AZ82" s="1">
        <f t="shared" si="23"/>
        <v>68.190727272727258</v>
      </c>
      <c r="BA82" s="1">
        <f t="shared" si="24"/>
        <v>100</v>
      </c>
      <c r="BB82" s="1">
        <f t="shared" si="25"/>
        <v>99</v>
      </c>
      <c r="BC82" s="16"/>
    </row>
    <row r="83" spans="1:55" ht="13" x14ac:dyDescent="0.25">
      <c r="A83" s="7" t="s">
        <v>1200</v>
      </c>
      <c r="B83" s="7" t="s">
        <v>1276</v>
      </c>
      <c r="C83" s="7" t="s">
        <v>1277</v>
      </c>
      <c r="D83" s="2">
        <v>55.174444444444397</v>
      </c>
      <c r="E83" s="8" t="s">
        <v>76</v>
      </c>
      <c r="F83" s="8">
        <v>10</v>
      </c>
      <c r="G83" s="8" t="s">
        <v>64</v>
      </c>
      <c r="H83" s="8">
        <v>7</v>
      </c>
      <c r="I83" s="8">
        <v>0</v>
      </c>
      <c r="J83" s="8"/>
      <c r="K83" s="8"/>
      <c r="L83" s="8"/>
      <c r="M83" s="8"/>
      <c r="N83" s="1">
        <f t="shared" si="26"/>
        <v>21.652333333333317</v>
      </c>
      <c r="O83" s="8">
        <v>0.91300000000000003</v>
      </c>
      <c r="P83" s="1">
        <f t="shared" si="15"/>
        <v>59.13</v>
      </c>
      <c r="Q83" s="8"/>
      <c r="R83" s="8"/>
      <c r="S83" s="8">
        <f t="shared" si="16"/>
        <v>35.478000000000002</v>
      </c>
      <c r="T83" s="8">
        <v>75</v>
      </c>
      <c r="U83" s="8">
        <v>7.5</v>
      </c>
      <c r="V83" s="8"/>
      <c r="W83" s="8"/>
      <c r="X83" s="8"/>
      <c r="Y83" s="8"/>
      <c r="Z83" s="8"/>
      <c r="AA83" s="8"/>
      <c r="AB83" s="8">
        <f t="shared" si="17"/>
        <v>0</v>
      </c>
      <c r="AC83" s="8"/>
      <c r="AD83" s="8"/>
      <c r="AE83" s="8"/>
      <c r="AF83" s="8"/>
      <c r="AG83" s="1">
        <f t="shared" si="18"/>
        <v>0</v>
      </c>
      <c r="AH83" s="13"/>
      <c r="AI83" s="13"/>
      <c r="AJ83" s="1"/>
      <c r="AK83" s="13"/>
      <c r="AL83" s="1"/>
      <c r="AM83" s="1"/>
      <c r="AN83" s="1"/>
      <c r="AO83" s="1">
        <f t="shared" si="19"/>
        <v>0</v>
      </c>
      <c r="AP83" s="1"/>
      <c r="AQ83" s="1"/>
      <c r="AR83" s="1"/>
      <c r="AS83" s="1"/>
      <c r="AT83" s="1"/>
      <c r="AU83" s="1" t="s">
        <v>65</v>
      </c>
      <c r="AV83" s="1">
        <v>0.1</v>
      </c>
      <c r="AW83" s="1">
        <f t="shared" si="20"/>
        <v>0.1</v>
      </c>
      <c r="AX83" s="1">
        <f t="shared" si="21"/>
        <v>64.630333333333311</v>
      </c>
      <c r="AY83" s="1">
        <f t="shared" si="22"/>
        <v>0.1</v>
      </c>
      <c r="AZ83" s="1">
        <f t="shared" si="23"/>
        <v>64.730333333333306</v>
      </c>
      <c r="BA83" s="1">
        <f t="shared" si="24"/>
        <v>104</v>
      </c>
      <c r="BB83" s="1">
        <f t="shared" si="25"/>
        <v>100</v>
      </c>
      <c r="BC83" s="16"/>
    </row>
    <row r="84" spans="1:55" ht="13" x14ac:dyDescent="0.25">
      <c r="A84" s="7" t="s">
        <v>1200</v>
      </c>
      <c r="B84" s="7" t="s">
        <v>1278</v>
      </c>
      <c r="C84" s="7" t="s">
        <v>1279</v>
      </c>
      <c r="D84" s="2">
        <v>61.989259259259299</v>
      </c>
      <c r="E84" s="8" t="s">
        <v>76</v>
      </c>
      <c r="F84" s="8">
        <v>10</v>
      </c>
      <c r="G84" s="8" t="s">
        <v>64</v>
      </c>
      <c r="H84" s="8">
        <v>7</v>
      </c>
      <c r="I84" s="8">
        <v>0</v>
      </c>
      <c r="J84" s="8"/>
      <c r="K84" s="8"/>
      <c r="L84" s="8"/>
      <c r="M84" s="8"/>
      <c r="N84" s="1">
        <f t="shared" si="26"/>
        <v>23.69677777777779</v>
      </c>
      <c r="O84" s="8">
        <v>0.7</v>
      </c>
      <c r="P84" s="1">
        <f t="shared" si="15"/>
        <v>57</v>
      </c>
      <c r="Q84" s="8"/>
      <c r="R84" s="8"/>
      <c r="S84" s="8">
        <f t="shared" si="16"/>
        <v>34.199999999999996</v>
      </c>
      <c r="T84" s="8">
        <v>50</v>
      </c>
      <c r="U84" s="8">
        <v>5</v>
      </c>
      <c r="V84" s="8"/>
      <c r="W84" s="8"/>
      <c r="X84" s="8"/>
      <c r="Y84" s="8"/>
      <c r="Z84" s="8"/>
      <c r="AA84" s="8"/>
      <c r="AB84" s="8">
        <f t="shared" si="17"/>
        <v>0</v>
      </c>
      <c r="AC84" s="8"/>
      <c r="AD84" s="8"/>
      <c r="AE84" s="8"/>
      <c r="AF84" s="8"/>
      <c r="AG84" s="1">
        <f t="shared" si="18"/>
        <v>0</v>
      </c>
      <c r="AH84" s="13"/>
      <c r="AI84" s="13"/>
      <c r="AJ84" s="1"/>
      <c r="AK84" s="13"/>
      <c r="AL84" s="1"/>
      <c r="AM84" s="1"/>
      <c r="AN84" s="1"/>
      <c r="AO84" s="1">
        <f t="shared" si="19"/>
        <v>0</v>
      </c>
      <c r="AP84" s="1"/>
      <c r="AQ84" s="1"/>
      <c r="AR84" s="1"/>
      <c r="AS84" s="1"/>
      <c r="AT84" s="1"/>
      <c r="AU84" s="1" t="s">
        <v>65</v>
      </c>
      <c r="AV84" s="1">
        <v>0.1</v>
      </c>
      <c r="AW84" s="1">
        <f t="shared" si="20"/>
        <v>0.1</v>
      </c>
      <c r="AX84" s="1">
        <f t="shared" si="21"/>
        <v>62.896777777777785</v>
      </c>
      <c r="AY84" s="1">
        <f t="shared" si="22"/>
        <v>0.1</v>
      </c>
      <c r="AZ84" s="1">
        <f t="shared" si="23"/>
        <v>62.996777777777787</v>
      </c>
      <c r="BA84" s="1">
        <f t="shared" si="24"/>
        <v>105</v>
      </c>
      <c r="BB84" s="1">
        <f t="shared" si="25"/>
        <v>102</v>
      </c>
      <c r="BC84" s="16"/>
    </row>
    <row r="85" spans="1:55" ht="13" x14ac:dyDescent="0.25">
      <c r="A85" s="7" t="s">
        <v>1280</v>
      </c>
      <c r="B85" s="7" t="s">
        <v>1281</v>
      </c>
      <c r="C85" s="7" t="s">
        <v>1282</v>
      </c>
      <c r="D85" s="2">
        <v>61.755555555555603</v>
      </c>
      <c r="E85" s="8" t="s">
        <v>76</v>
      </c>
      <c r="F85" s="8">
        <v>10</v>
      </c>
      <c r="G85" s="8" t="s">
        <v>63</v>
      </c>
      <c r="H85" s="8">
        <v>9</v>
      </c>
      <c r="I85" s="8">
        <v>7.5</v>
      </c>
      <c r="J85" s="8"/>
      <c r="K85" s="8"/>
      <c r="L85" s="8" t="s">
        <v>1209</v>
      </c>
      <c r="M85" s="8">
        <v>2</v>
      </c>
      <c r="N85" s="1">
        <f t="shared" si="26"/>
        <v>27.076666666666679</v>
      </c>
      <c r="O85" s="8">
        <v>4.048</v>
      </c>
      <c r="P85" s="1">
        <f t="shared" si="15"/>
        <v>90.48</v>
      </c>
      <c r="Q85" s="8" t="s">
        <v>77</v>
      </c>
      <c r="R85" s="8">
        <v>0.2</v>
      </c>
      <c r="S85" s="8">
        <f t="shared" si="16"/>
        <v>54.408000000000001</v>
      </c>
      <c r="T85" s="8">
        <v>84</v>
      </c>
      <c r="U85" s="8">
        <v>8.4</v>
      </c>
      <c r="V85" s="8" t="s">
        <v>1283</v>
      </c>
      <c r="W85" s="8">
        <v>0.1</v>
      </c>
      <c r="X85" s="8" t="s">
        <v>1284</v>
      </c>
      <c r="Y85" s="8">
        <v>0.2</v>
      </c>
      <c r="Z85" s="8" t="s">
        <v>1285</v>
      </c>
      <c r="AA85" s="8">
        <v>1.1000000000000001</v>
      </c>
      <c r="AB85" s="8">
        <f t="shared" si="17"/>
        <v>1.4000000000000001</v>
      </c>
      <c r="AC85" s="8"/>
      <c r="AD85" s="8"/>
      <c r="AE85" s="8"/>
      <c r="AF85" s="8"/>
      <c r="AG85" s="1">
        <f t="shared" si="18"/>
        <v>0</v>
      </c>
      <c r="AH85" s="13" t="s">
        <v>1286</v>
      </c>
      <c r="AI85" s="13" t="s">
        <v>1286</v>
      </c>
      <c r="AJ85" s="1">
        <v>2.8</v>
      </c>
      <c r="AK85" s="20" t="s">
        <v>338</v>
      </c>
      <c r="AL85" s="1">
        <v>0.4</v>
      </c>
      <c r="AM85" s="1"/>
      <c r="AN85" s="1"/>
      <c r="AO85" s="1">
        <f t="shared" si="19"/>
        <v>3.1999999999999997</v>
      </c>
      <c r="AP85" s="1"/>
      <c r="AQ85" s="1"/>
      <c r="AR85" s="1"/>
      <c r="AS85" s="1"/>
      <c r="AT85" s="1"/>
      <c r="AU85" s="1" t="s">
        <v>1287</v>
      </c>
      <c r="AV85" s="1">
        <v>0.35</v>
      </c>
      <c r="AW85" s="1">
        <f t="shared" si="20"/>
        <v>0.35</v>
      </c>
      <c r="AX85" s="1">
        <f t="shared" si="21"/>
        <v>89.884666666666689</v>
      </c>
      <c r="AY85" s="1">
        <f t="shared" si="22"/>
        <v>4.9499999999999993</v>
      </c>
      <c r="AZ85" s="1">
        <f t="shared" si="23"/>
        <v>94.834666666666692</v>
      </c>
      <c r="BA85" s="1">
        <f t="shared" si="24"/>
        <v>5</v>
      </c>
      <c r="BB85" s="1">
        <f t="shared" si="25"/>
        <v>8</v>
      </c>
      <c r="BC85" s="16"/>
    </row>
    <row r="86" spans="1:55" s="55" customFormat="1" ht="13" x14ac:dyDescent="0.25">
      <c r="A86" s="48" t="s">
        <v>1280</v>
      </c>
      <c r="B86" s="48" t="s">
        <v>1288</v>
      </c>
      <c r="C86" s="48" t="s">
        <v>1289</v>
      </c>
      <c r="D86" s="49">
        <v>62.133333333333297</v>
      </c>
      <c r="E86" s="50" t="s">
        <v>76</v>
      </c>
      <c r="F86" s="50">
        <v>10</v>
      </c>
      <c r="G86" s="50" t="s">
        <v>64</v>
      </c>
      <c r="H86" s="50">
        <v>7</v>
      </c>
      <c r="I86" s="50">
        <v>0</v>
      </c>
      <c r="J86" s="50"/>
      <c r="K86" s="50"/>
      <c r="L86" s="50"/>
      <c r="M86" s="50"/>
      <c r="N86" s="51">
        <f t="shared" si="26"/>
        <v>23.739999999999988</v>
      </c>
      <c r="O86" s="50">
        <v>3.6779999999999999</v>
      </c>
      <c r="P86" s="51">
        <f t="shared" si="15"/>
        <v>86.78</v>
      </c>
      <c r="Q86" s="50" t="s">
        <v>1290</v>
      </c>
      <c r="R86" s="50">
        <v>0.6</v>
      </c>
      <c r="S86" s="50">
        <f t="shared" si="16"/>
        <v>52.427999999999997</v>
      </c>
      <c r="T86" s="50">
        <v>86.5</v>
      </c>
      <c r="U86" s="50">
        <v>8.65</v>
      </c>
      <c r="V86" s="50" t="s">
        <v>1291</v>
      </c>
      <c r="W86" s="50">
        <v>2</v>
      </c>
      <c r="X86" s="50"/>
      <c r="Y86" s="50"/>
      <c r="Z86" s="50"/>
      <c r="AA86" s="50"/>
      <c r="AB86" s="50">
        <f t="shared" si="17"/>
        <v>2</v>
      </c>
      <c r="AC86" s="50"/>
      <c r="AD86" s="50"/>
      <c r="AE86" s="50"/>
      <c r="AF86" s="50"/>
      <c r="AG86" s="51">
        <f t="shared" si="18"/>
        <v>0</v>
      </c>
      <c r="AH86" s="52"/>
      <c r="AI86" s="52"/>
      <c r="AJ86" s="51"/>
      <c r="AK86" s="53"/>
      <c r="AL86" s="51"/>
      <c r="AM86" s="51"/>
      <c r="AN86" s="51"/>
      <c r="AO86" s="51">
        <f t="shared" si="19"/>
        <v>0</v>
      </c>
      <c r="AP86" s="51" t="s">
        <v>1292</v>
      </c>
      <c r="AQ86" s="51">
        <v>0.5</v>
      </c>
      <c r="AR86" s="51"/>
      <c r="AS86" s="51" t="s">
        <v>1293</v>
      </c>
      <c r="AT86" s="51">
        <v>0.2</v>
      </c>
      <c r="AU86" s="51" t="s">
        <v>65</v>
      </c>
      <c r="AV86" s="51">
        <v>0.1</v>
      </c>
      <c r="AW86" s="51">
        <f t="shared" si="20"/>
        <v>0.8</v>
      </c>
      <c r="AX86" s="51">
        <f t="shared" si="21"/>
        <v>84.817999999999984</v>
      </c>
      <c r="AY86" s="51">
        <f t="shared" si="22"/>
        <v>2.8</v>
      </c>
      <c r="AZ86" s="51">
        <f t="shared" si="23"/>
        <v>87.617999999999981</v>
      </c>
      <c r="BA86" s="51">
        <f t="shared" si="24"/>
        <v>20</v>
      </c>
      <c r="BB86" s="51">
        <f t="shared" si="25"/>
        <v>23</v>
      </c>
      <c r="BC86" s="54"/>
    </row>
    <row r="87" spans="1:55" ht="13" x14ac:dyDescent="0.25">
      <c r="A87" s="7" t="s">
        <v>1280</v>
      </c>
      <c r="B87" s="7" t="s">
        <v>1294</v>
      </c>
      <c r="C87" s="7" t="s">
        <v>1295</v>
      </c>
      <c r="D87" s="2">
        <v>61.755555555555603</v>
      </c>
      <c r="E87" s="8" t="s">
        <v>76</v>
      </c>
      <c r="F87" s="8">
        <v>10</v>
      </c>
      <c r="G87" s="8" t="s">
        <v>63</v>
      </c>
      <c r="H87" s="8">
        <v>9</v>
      </c>
      <c r="I87" s="8">
        <v>2.1749999999999998</v>
      </c>
      <c r="J87" s="8"/>
      <c r="K87" s="8"/>
      <c r="L87" s="8" t="s">
        <v>313</v>
      </c>
      <c r="M87" s="8">
        <v>1</v>
      </c>
      <c r="N87" s="1">
        <f t="shared" si="26"/>
        <v>25.179166666666678</v>
      </c>
      <c r="O87" s="8">
        <v>3.6219999999999999</v>
      </c>
      <c r="P87" s="1">
        <f t="shared" si="15"/>
        <v>86.22</v>
      </c>
      <c r="Q87" s="8">
        <v>0.3</v>
      </c>
      <c r="R87" s="8">
        <v>0.3</v>
      </c>
      <c r="S87" s="8">
        <f t="shared" si="16"/>
        <v>51.911999999999999</v>
      </c>
      <c r="T87" s="8">
        <v>82.5</v>
      </c>
      <c r="U87" s="8">
        <v>8.25</v>
      </c>
      <c r="V87" s="8" t="s">
        <v>1296</v>
      </c>
      <c r="W87" s="8">
        <v>3.6</v>
      </c>
      <c r="X87" s="8"/>
      <c r="Y87" s="8"/>
      <c r="Z87" s="8"/>
      <c r="AA87" s="8"/>
      <c r="AB87" s="8">
        <f t="shared" si="17"/>
        <v>3.6</v>
      </c>
      <c r="AC87" s="8"/>
      <c r="AD87" s="8"/>
      <c r="AE87" s="8"/>
      <c r="AF87" s="8"/>
      <c r="AG87" s="1">
        <f t="shared" si="18"/>
        <v>0</v>
      </c>
      <c r="AH87" s="13" t="s">
        <v>1297</v>
      </c>
      <c r="AI87" s="13" t="s">
        <v>1297</v>
      </c>
      <c r="AJ87" s="1">
        <v>2.7</v>
      </c>
      <c r="AK87" s="1" t="s">
        <v>175</v>
      </c>
      <c r="AL87" s="1">
        <v>0.2</v>
      </c>
      <c r="AM87" s="1"/>
      <c r="AN87" s="1"/>
      <c r="AO87" s="1">
        <f t="shared" si="19"/>
        <v>2.9000000000000004</v>
      </c>
      <c r="AP87" s="1"/>
      <c r="AQ87" s="1"/>
      <c r="AR87" s="1"/>
      <c r="AS87" s="1"/>
      <c r="AT87" s="1"/>
      <c r="AU87" s="1" t="s">
        <v>1298</v>
      </c>
      <c r="AV87" s="1">
        <v>0.1</v>
      </c>
      <c r="AW87" s="1">
        <f t="shared" si="20"/>
        <v>0.1</v>
      </c>
      <c r="AX87" s="1">
        <f t="shared" si="21"/>
        <v>85.34116666666668</v>
      </c>
      <c r="AY87" s="1">
        <f t="shared" si="22"/>
        <v>6.6</v>
      </c>
      <c r="AZ87" s="1">
        <f t="shared" si="23"/>
        <v>91.941166666666675</v>
      </c>
      <c r="BA87" s="1">
        <f t="shared" si="24"/>
        <v>21</v>
      </c>
      <c r="BB87" s="1">
        <f t="shared" si="25"/>
        <v>12</v>
      </c>
      <c r="BC87" s="16"/>
    </row>
    <row r="88" spans="1:55" ht="13" x14ac:dyDescent="0.25">
      <c r="A88" s="7" t="s">
        <v>1280</v>
      </c>
      <c r="B88" s="7" t="s">
        <v>1299</v>
      </c>
      <c r="C88" s="7" t="s">
        <v>1300</v>
      </c>
      <c r="D88" s="2">
        <v>61.881481481481501</v>
      </c>
      <c r="E88" s="8" t="s">
        <v>76</v>
      </c>
      <c r="F88" s="8">
        <v>10</v>
      </c>
      <c r="G88" s="8" t="s">
        <v>76</v>
      </c>
      <c r="H88" s="8">
        <v>8</v>
      </c>
      <c r="I88" s="8">
        <v>1.8</v>
      </c>
      <c r="J88" s="8"/>
      <c r="K88" s="8"/>
      <c r="L88" s="8"/>
      <c r="M88" s="8"/>
      <c r="N88" s="1">
        <f t="shared" si="26"/>
        <v>24.504444444444449</v>
      </c>
      <c r="O88" s="8">
        <v>3.5230000000000001</v>
      </c>
      <c r="P88" s="1">
        <f t="shared" si="15"/>
        <v>85.23</v>
      </c>
      <c r="Q88" s="8" t="s">
        <v>1301</v>
      </c>
      <c r="R88" s="8">
        <v>0</v>
      </c>
      <c r="S88" s="8">
        <f t="shared" si="16"/>
        <v>51.137999999999998</v>
      </c>
      <c r="T88" s="8">
        <v>79.5</v>
      </c>
      <c r="U88" s="8">
        <v>7.95</v>
      </c>
      <c r="V88" s="8"/>
      <c r="W88" s="8"/>
      <c r="X88" s="8"/>
      <c r="Y88" s="8"/>
      <c r="Z88" s="8"/>
      <c r="AA88" s="8"/>
      <c r="AB88" s="8">
        <f t="shared" si="17"/>
        <v>0</v>
      </c>
      <c r="AC88" s="8"/>
      <c r="AD88" s="8"/>
      <c r="AE88" s="8"/>
      <c r="AF88" s="8"/>
      <c r="AG88" s="1">
        <f t="shared" si="18"/>
        <v>0</v>
      </c>
      <c r="AH88" s="13" t="s">
        <v>106</v>
      </c>
      <c r="AI88" s="13" t="s">
        <v>107</v>
      </c>
      <c r="AJ88" s="1">
        <v>1.25</v>
      </c>
      <c r="AK88" s="20"/>
      <c r="AL88" s="1"/>
      <c r="AM88" s="1"/>
      <c r="AN88" s="1"/>
      <c r="AO88" s="1">
        <f t="shared" si="19"/>
        <v>1.25</v>
      </c>
      <c r="AP88" s="1"/>
      <c r="AQ88" s="1"/>
      <c r="AR88" s="1"/>
      <c r="AS88" s="1"/>
      <c r="AT88" s="1"/>
      <c r="AU88" s="1" t="s">
        <v>65</v>
      </c>
      <c r="AV88" s="1">
        <v>0.1</v>
      </c>
      <c r="AW88" s="1">
        <f t="shared" si="20"/>
        <v>0.1</v>
      </c>
      <c r="AX88" s="1">
        <f t="shared" si="21"/>
        <v>83.592444444444453</v>
      </c>
      <c r="AY88" s="1">
        <f t="shared" si="22"/>
        <v>1.35</v>
      </c>
      <c r="AZ88" s="1">
        <f t="shared" si="23"/>
        <v>84.942444444444448</v>
      </c>
      <c r="BA88" s="1">
        <f t="shared" si="24"/>
        <v>23</v>
      </c>
      <c r="BB88" s="1">
        <f t="shared" si="25"/>
        <v>35</v>
      </c>
      <c r="BC88" s="16"/>
    </row>
    <row r="89" spans="1:55" ht="13" x14ac:dyDescent="0.25">
      <c r="A89" s="7" t="s">
        <v>1280</v>
      </c>
      <c r="B89" s="7" t="s">
        <v>1302</v>
      </c>
      <c r="C89" s="7" t="s">
        <v>1303</v>
      </c>
      <c r="D89" s="2">
        <v>62.1111111111111</v>
      </c>
      <c r="E89" s="8" t="s">
        <v>76</v>
      </c>
      <c r="F89" s="8">
        <v>10</v>
      </c>
      <c r="G89" s="8" t="s">
        <v>76</v>
      </c>
      <c r="H89" s="8">
        <v>8</v>
      </c>
      <c r="I89" s="8">
        <v>0</v>
      </c>
      <c r="J89" s="8"/>
      <c r="K89" s="8"/>
      <c r="L89" s="8"/>
      <c r="M89" s="8"/>
      <c r="N89" s="1">
        <f t="shared" si="26"/>
        <v>24.033333333333328</v>
      </c>
      <c r="O89" s="8">
        <v>3.488</v>
      </c>
      <c r="P89" s="1">
        <f t="shared" si="15"/>
        <v>84.88</v>
      </c>
      <c r="Q89" s="8" t="s">
        <v>127</v>
      </c>
      <c r="R89" s="8">
        <v>0.3</v>
      </c>
      <c r="S89" s="8">
        <f t="shared" si="16"/>
        <v>51.107999999999997</v>
      </c>
      <c r="T89" s="8">
        <v>75</v>
      </c>
      <c r="U89" s="8">
        <v>7.5</v>
      </c>
      <c r="V89" s="8"/>
      <c r="W89" s="8"/>
      <c r="X89" s="8"/>
      <c r="Y89" s="8"/>
      <c r="Z89" s="8"/>
      <c r="AA89" s="8"/>
      <c r="AB89" s="8">
        <f t="shared" si="17"/>
        <v>0</v>
      </c>
      <c r="AC89" s="8"/>
      <c r="AD89" s="8"/>
      <c r="AE89" s="8"/>
      <c r="AF89" s="8"/>
      <c r="AG89" s="1">
        <f t="shared" si="18"/>
        <v>0</v>
      </c>
      <c r="AH89" s="20"/>
      <c r="AI89" s="20"/>
      <c r="AJ89" s="1"/>
      <c r="AK89" s="20"/>
      <c r="AL89" s="1"/>
      <c r="AM89" s="1"/>
      <c r="AN89" s="1"/>
      <c r="AO89" s="1">
        <f t="shared" si="19"/>
        <v>0</v>
      </c>
      <c r="AP89" s="1"/>
      <c r="AQ89" s="1"/>
      <c r="AR89" s="1"/>
      <c r="AS89" s="1"/>
      <c r="AT89" s="1"/>
      <c r="AU89" s="1" t="s">
        <v>65</v>
      </c>
      <c r="AV89" s="1">
        <v>0.1</v>
      </c>
      <c r="AW89" s="1">
        <f t="shared" si="20"/>
        <v>0.1</v>
      </c>
      <c r="AX89" s="1">
        <f t="shared" si="21"/>
        <v>82.641333333333321</v>
      </c>
      <c r="AY89" s="1">
        <f t="shared" si="22"/>
        <v>0.1</v>
      </c>
      <c r="AZ89" s="1">
        <f t="shared" si="23"/>
        <v>82.741333333333316</v>
      </c>
      <c r="BA89" s="1">
        <f t="shared" si="24"/>
        <v>24</v>
      </c>
      <c r="BB89" s="1">
        <f t="shared" si="25"/>
        <v>42</v>
      </c>
      <c r="BC89" s="16"/>
    </row>
    <row r="90" spans="1:55" ht="13" x14ac:dyDescent="0.25">
      <c r="A90" s="7" t="s">
        <v>1280</v>
      </c>
      <c r="B90" s="7" t="s">
        <v>1304</v>
      </c>
      <c r="C90" s="7" t="s">
        <v>1305</v>
      </c>
      <c r="D90" s="2">
        <v>62.4</v>
      </c>
      <c r="E90" s="8" t="s">
        <v>76</v>
      </c>
      <c r="F90" s="8">
        <v>10</v>
      </c>
      <c r="G90" s="8" t="s">
        <v>64</v>
      </c>
      <c r="H90" s="8">
        <v>7</v>
      </c>
      <c r="I90" s="8">
        <v>5.25</v>
      </c>
      <c r="J90" s="8"/>
      <c r="K90" s="8"/>
      <c r="L90" s="8"/>
      <c r="M90" s="8"/>
      <c r="N90" s="1">
        <f t="shared" si="26"/>
        <v>25.395</v>
      </c>
      <c r="O90" s="8">
        <v>3.4820000000000002</v>
      </c>
      <c r="P90" s="1">
        <f t="shared" si="15"/>
        <v>84.82</v>
      </c>
      <c r="Q90" s="8"/>
      <c r="R90" s="8"/>
      <c r="S90" s="8">
        <f t="shared" si="16"/>
        <v>50.891999999999996</v>
      </c>
      <c r="T90" s="8">
        <v>83.5</v>
      </c>
      <c r="U90" s="8">
        <v>8.35</v>
      </c>
      <c r="V90" s="8"/>
      <c r="W90" s="8"/>
      <c r="X90" s="8" t="s">
        <v>424</v>
      </c>
      <c r="Y90" s="8">
        <v>0.1</v>
      </c>
      <c r="Z90" s="8" t="s">
        <v>1128</v>
      </c>
      <c r="AA90" s="8">
        <v>0.45</v>
      </c>
      <c r="AB90" s="8">
        <f t="shared" si="17"/>
        <v>0.55000000000000004</v>
      </c>
      <c r="AC90" s="8" t="s">
        <v>1306</v>
      </c>
      <c r="AD90" s="8">
        <v>1.05</v>
      </c>
      <c r="AE90" s="8"/>
      <c r="AF90" s="8"/>
      <c r="AG90" s="1">
        <f t="shared" si="18"/>
        <v>1.05</v>
      </c>
      <c r="AH90" s="13" t="s">
        <v>1307</v>
      </c>
      <c r="AI90" s="13" t="s">
        <v>1307</v>
      </c>
      <c r="AJ90" s="1">
        <v>3</v>
      </c>
      <c r="AK90" s="20" t="s">
        <v>192</v>
      </c>
      <c r="AL90" s="1">
        <v>0.25</v>
      </c>
      <c r="AM90" s="1"/>
      <c r="AN90" s="1"/>
      <c r="AO90" s="1">
        <f t="shared" si="19"/>
        <v>3.25</v>
      </c>
      <c r="AP90" s="1"/>
      <c r="AQ90" s="1"/>
      <c r="AR90" s="1"/>
      <c r="AS90" s="1"/>
      <c r="AT90" s="1"/>
      <c r="AU90" s="1" t="s">
        <v>65</v>
      </c>
      <c r="AV90" s="1">
        <v>0.1</v>
      </c>
      <c r="AW90" s="1">
        <f t="shared" si="20"/>
        <v>0.1</v>
      </c>
      <c r="AX90" s="1">
        <f t="shared" si="21"/>
        <v>84.636999999999986</v>
      </c>
      <c r="AY90" s="1">
        <f t="shared" si="22"/>
        <v>4.9499999999999993</v>
      </c>
      <c r="AZ90" s="1">
        <f t="shared" si="23"/>
        <v>89.586999999999989</v>
      </c>
      <c r="BA90" s="1">
        <f t="shared" si="24"/>
        <v>25</v>
      </c>
      <c r="BB90" s="1">
        <f t="shared" si="25"/>
        <v>16</v>
      </c>
      <c r="BC90" s="16"/>
    </row>
    <row r="91" spans="1:55" ht="13" x14ac:dyDescent="0.25">
      <c r="A91" s="7" t="s">
        <v>1280</v>
      </c>
      <c r="B91" s="7" t="s">
        <v>1308</v>
      </c>
      <c r="C91" s="7" t="s">
        <v>1309</v>
      </c>
      <c r="D91" s="2">
        <v>59.577777777777797</v>
      </c>
      <c r="E91" s="8" t="s">
        <v>76</v>
      </c>
      <c r="F91" s="8">
        <v>10</v>
      </c>
      <c r="G91" s="8" t="s">
        <v>76</v>
      </c>
      <c r="H91" s="8">
        <v>8</v>
      </c>
      <c r="I91" s="8">
        <v>0</v>
      </c>
      <c r="J91" s="8"/>
      <c r="K91" s="8"/>
      <c r="L91" s="8"/>
      <c r="M91" s="8"/>
      <c r="N91" s="1">
        <f t="shared" si="26"/>
        <v>23.273333333333337</v>
      </c>
      <c r="O91" s="8">
        <v>3.391</v>
      </c>
      <c r="P91" s="1">
        <f t="shared" si="15"/>
        <v>83.91</v>
      </c>
      <c r="Q91" s="8"/>
      <c r="R91" s="8"/>
      <c r="S91" s="8">
        <f t="shared" si="16"/>
        <v>50.345999999999997</v>
      </c>
      <c r="T91" s="8">
        <v>72</v>
      </c>
      <c r="U91" s="8">
        <v>7.2</v>
      </c>
      <c r="V91" s="8"/>
      <c r="W91" s="8"/>
      <c r="X91" s="8"/>
      <c r="Y91" s="8"/>
      <c r="Z91" s="8"/>
      <c r="AA91" s="8"/>
      <c r="AB91" s="8">
        <f t="shared" si="17"/>
        <v>0</v>
      </c>
      <c r="AC91" s="8"/>
      <c r="AD91" s="8"/>
      <c r="AE91" s="8"/>
      <c r="AF91" s="8"/>
      <c r="AG91" s="1">
        <f t="shared" si="18"/>
        <v>0</v>
      </c>
      <c r="AH91" s="21"/>
      <c r="AI91" s="21"/>
      <c r="AJ91" s="1"/>
      <c r="AK91" s="20"/>
      <c r="AL91" s="1"/>
      <c r="AM91" s="1"/>
      <c r="AN91" s="1"/>
      <c r="AO91" s="1">
        <f t="shared" si="19"/>
        <v>0</v>
      </c>
      <c r="AP91" s="1"/>
      <c r="AQ91" s="1"/>
      <c r="AR91" s="1"/>
      <c r="AS91" s="1"/>
      <c r="AT91" s="1"/>
      <c r="AU91" s="1" t="s">
        <v>65</v>
      </c>
      <c r="AV91" s="1">
        <v>0.1</v>
      </c>
      <c r="AW91" s="1">
        <f t="shared" si="20"/>
        <v>0.1</v>
      </c>
      <c r="AX91" s="1">
        <f t="shared" si="21"/>
        <v>80.819333333333333</v>
      </c>
      <c r="AY91" s="1">
        <f t="shared" si="22"/>
        <v>0.1</v>
      </c>
      <c r="AZ91" s="1">
        <f t="shared" si="23"/>
        <v>80.919333333333327</v>
      </c>
      <c r="BA91" s="1">
        <f t="shared" si="24"/>
        <v>31</v>
      </c>
      <c r="BB91" s="1">
        <f t="shared" si="25"/>
        <v>53</v>
      </c>
      <c r="BC91" s="16"/>
    </row>
    <row r="92" spans="1:55" ht="13" x14ac:dyDescent="0.25">
      <c r="A92" s="7" t="s">
        <v>1280</v>
      </c>
      <c r="B92" s="7" t="s">
        <v>1310</v>
      </c>
      <c r="C92" s="7" t="s">
        <v>1311</v>
      </c>
      <c r="D92" s="2">
        <v>62.2222222222222</v>
      </c>
      <c r="E92" s="8" t="s">
        <v>76</v>
      </c>
      <c r="F92" s="8">
        <v>10</v>
      </c>
      <c r="G92" s="8" t="s">
        <v>76</v>
      </c>
      <c r="H92" s="8">
        <v>8</v>
      </c>
      <c r="I92" s="8">
        <v>1.8</v>
      </c>
      <c r="J92" s="8"/>
      <c r="K92" s="8"/>
      <c r="L92" s="8"/>
      <c r="M92" s="8"/>
      <c r="N92" s="1">
        <f t="shared" si="26"/>
        <v>24.606666666666658</v>
      </c>
      <c r="O92" s="8">
        <v>3.355</v>
      </c>
      <c r="P92" s="1">
        <f t="shared" si="15"/>
        <v>83.55</v>
      </c>
      <c r="Q92" s="8"/>
      <c r="R92" s="8"/>
      <c r="S92" s="8">
        <f t="shared" si="16"/>
        <v>50.129999999999995</v>
      </c>
      <c r="T92" s="8">
        <v>88.5</v>
      </c>
      <c r="U92" s="8">
        <v>8.85</v>
      </c>
      <c r="V92" s="8" t="s">
        <v>1131</v>
      </c>
      <c r="W92" s="8">
        <v>2</v>
      </c>
      <c r="X92" s="8"/>
      <c r="Y92" s="8"/>
      <c r="Z92" s="8"/>
      <c r="AA92" s="8"/>
      <c r="AB92" s="8">
        <f t="shared" si="17"/>
        <v>2</v>
      </c>
      <c r="AC92" s="8" t="s">
        <v>140</v>
      </c>
      <c r="AD92" s="8">
        <v>0.3</v>
      </c>
      <c r="AE92" s="8"/>
      <c r="AF92" s="8"/>
      <c r="AG92" s="1">
        <f t="shared" si="18"/>
        <v>0.3</v>
      </c>
      <c r="AH92" s="1" t="s">
        <v>84</v>
      </c>
      <c r="AI92" s="1" t="s">
        <v>84</v>
      </c>
      <c r="AJ92" s="1">
        <v>2</v>
      </c>
      <c r="AK92" s="3" t="s">
        <v>192</v>
      </c>
      <c r="AL92" s="1">
        <v>0.25</v>
      </c>
      <c r="AM92" s="1"/>
      <c r="AN92" s="1"/>
      <c r="AO92" s="1">
        <f t="shared" si="19"/>
        <v>2.25</v>
      </c>
      <c r="AP92" s="1"/>
      <c r="AQ92" s="1"/>
      <c r="AR92" s="1"/>
      <c r="AS92" s="1"/>
      <c r="AT92" s="1"/>
      <c r="AU92" s="1" t="s">
        <v>1312</v>
      </c>
      <c r="AV92" s="1">
        <v>0.5</v>
      </c>
      <c r="AW92" s="1">
        <f t="shared" si="20"/>
        <v>0.5</v>
      </c>
      <c r="AX92" s="1">
        <f t="shared" si="21"/>
        <v>83.586666666666645</v>
      </c>
      <c r="AY92" s="1">
        <f t="shared" si="22"/>
        <v>5.05</v>
      </c>
      <c r="AZ92" s="1">
        <f t="shared" si="23"/>
        <v>88.636666666666642</v>
      </c>
      <c r="BA92" s="1">
        <f t="shared" si="24"/>
        <v>33</v>
      </c>
      <c r="BB92" s="1">
        <f t="shared" si="25"/>
        <v>19</v>
      </c>
      <c r="BC92" s="16"/>
    </row>
    <row r="93" spans="1:55" ht="13" x14ac:dyDescent="0.25">
      <c r="A93" s="7" t="s">
        <v>1280</v>
      </c>
      <c r="B93" s="7" t="s">
        <v>1313</v>
      </c>
      <c r="C93" s="7" t="s">
        <v>1314</v>
      </c>
      <c r="D93" s="2">
        <v>62.2</v>
      </c>
      <c r="E93" s="8" t="s">
        <v>76</v>
      </c>
      <c r="F93" s="8">
        <v>10</v>
      </c>
      <c r="G93" s="8" t="s">
        <v>64</v>
      </c>
      <c r="H93" s="8">
        <v>7</v>
      </c>
      <c r="I93" s="8">
        <v>0</v>
      </c>
      <c r="J93" s="8"/>
      <c r="K93" s="8"/>
      <c r="L93" s="8"/>
      <c r="M93" s="8"/>
      <c r="N93" s="1">
        <f t="shared" si="26"/>
        <v>23.76</v>
      </c>
      <c r="O93" s="8">
        <v>3.331</v>
      </c>
      <c r="P93" s="1">
        <f t="shared" si="15"/>
        <v>83.31</v>
      </c>
      <c r="Q93" s="8"/>
      <c r="R93" s="8"/>
      <c r="S93" s="8">
        <f t="shared" si="16"/>
        <v>49.985999999999997</v>
      </c>
      <c r="T93" s="8">
        <v>87</v>
      </c>
      <c r="U93" s="8">
        <v>8.6999999999999993</v>
      </c>
      <c r="V93" s="8"/>
      <c r="W93" s="8"/>
      <c r="X93" s="8"/>
      <c r="Y93" s="8"/>
      <c r="Z93" s="8"/>
      <c r="AA93" s="8"/>
      <c r="AB93" s="8">
        <f t="shared" si="17"/>
        <v>0</v>
      </c>
      <c r="AC93" s="8"/>
      <c r="AD93" s="8"/>
      <c r="AE93" s="8"/>
      <c r="AF93" s="8"/>
      <c r="AG93" s="1">
        <f t="shared" si="18"/>
        <v>0</v>
      </c>
      <c r="AH93" s="17"/>
      <c r="AI93" s="17"/>
      <c r="AJ93" s="1"/>
      <c r="AK93" s="20"/>
      <c r="AL93" s="1"/>
      <c r="AM93" s="1"/>
      <c r="AN93" s="1"/>
      <c r="AO93" s="1">
        <f t="shared" si="19"/>
        <v>0</v>
      </c>
      <c r="AP93" s="1"/>
      <c r="AQ93" s="1"/>
      <c r="AR93" s="1"/>
      <c r="AS93" s="1"/>
      <c r="AT93" s="1"/>
      <c r="AU93" s="1" t="s">
        <v>65</v>
      </c>
      <c r="AV93" s="1">
        <v>0.1</v>
      </c>
      <c r="AW93" s="1">
        <f t="shared" si="20"/>
        <v>0.1</v>
      </c>
      <c r="AX93" s="1">
        <f t="shared" si="21"/>
        <v>82.445999999999998</v>
      </c>
      <c r="AY93" s="1">
        <f t="shared" si="22"/>
        <v>0.1</v>
      </c>
      <c r="AZ93" s="1">
        <f t="shared" si="23"/>
        <v>82.545999999999992</v>
      </c>
      <c r="BA93" s="1">
        <f t="shared" si="24"/>
        <v>34</v>
      </c>
      <c r="BB93" s="1">
        <f t="shared" si="25"/>
        <v>45</v>
      </c>
      <c r="BC93" s="16"/>
    </row>
    <row r="94" spans="1:55" ht="13" x14ac:dyDescent="0.25">
      <c r="A94" s="7" t="s">
        <v>1280</v>
      </c>
      <c r="B94" s="7" t="s">
        <v>1315</v>
      </c>
      <c r="C94" s="7" t="s">
        <v>1316</v>
      </c>
      <c r="D94" s="2">
        <v>62.266666666666701</v>
      </c>
      <c r="E94" s="8" t="s">
        <v>76</v>
      </c>
      <c r="F94" s="8">
        <v>10</v>
      </c>
      <c r="G94" s="8" t="s">
        <v>64</v>
      </c>
      <c r="H94" s="8">
        <v>7</v>
      </c>
      <c r="I94" s="8">
        <v>7.5</v>
      </c>
      <c r="J94" s="8"/>
      <c r="K94" s="8"/>
      <c r="L94" s="8"/>
      <c r="M94" s="8"/>
      <c r="N94" s="1">
        <f t="shared" si="26"/>
        <v>26.030000000000012</v>
      </c>
      <c r="O94" s="8">
        <v>3.2709999999999999</v>
      </c>
      <c r="P94" s="1">
        <f t="shared" si="15"/>
        <v>82.710000000000008</v>
      </c>
      <c r="Q94" s="8" t="s">
        <v>127</v>
      </c>
      <c r="R94" s="8">
        <v>0.3</v>
      </c>
      <c r="S94" s="8">
        <f t="shared" si="16"/>
        <v>49.806000000000004</v>
      </c>
      <c r="T94" s="8">
        <v>81.5</v>
      </c>
      <c r="U94" s="8">
        <v>8.15</v>
      </c>
      <c r="V94" s="8" t="s">
        <v>1131</v>
      </c>
      <c r="W94" s="8">
        <v>2</v>
      </c>
      <c r="X94" s="8"/>
      <c r="Y94" s="8"/>
      <c r="Z94" s="8"/>
      <c r="AA94" s="8"/>
      <c r="AB94" s="8">
        <f t="shared" si="17"/>
        <v>2</v>
      </c>
      <c r="AC94" s="8" t="s">
        <v>79</v>
      </c>
      <c r="AD94" s="8">
        <v>0.15</v>
      </c>
      <c r="AE94" s="8"/>
      <c r="AF94" s="8"/>
      <c r="AG94" s="1">
        <f t="shared" si="18"/>
        <v>0.15</v>
      </c>
      <c r="AH94" s="20"/>
      <c r="AI94" s="20"/>
      <c r="AJ94" s="1"/>
      <c r="AK94" s="20"/>
      <c r="AL94" s="1"/>
      <c r="AM94" s="1"/>
      <c r="AN94" s="1"/>
      <c r="AO94" s="1">
        <f t="shared" si="19"/>
        <v>0</v>
      </c>
      <c r="AP94" s="1"/>
      <c r="AQ94" s="1"/>
      <c r="AR94" s="1"/>
      <c r="AS94" s="1"/>
      <c r="AT94" s="1"/>
      <c r="AU94" s="1" t="s">
        <v>65</v>
      </c>
      <c r="AV94" s="1">
        <v>0.1</v>
      </c>
      <c r="AW94" s="1">
        <f t="shared" si="20"/>
        <v>0.1</v>
      </c>
      <c r="AX94" s="1">
        <f t="shared" si="21"/>
        <v>83.986000000000018</v>
      </c>
      <c r="AY94" s="1">
        <f t="shared" si="22"/>
        <v>2.25</v>
      </c>
      <c r="AZ94" s="1">
        <f t="shared" si="23"/>
        <v>86.236000000000018</v>
      </c>
      <c r="BA94" s="1">
        <f t="shared" si="24"/>
        <v>38</v>
      </c>
      <c r="BB94" s="1">
        <f t="shared" si="25"/>
        <v>28</v>
      </c>
      <c r="BC94" s="16"/>
    </row>
    <row r="95" spans="1:55" ht="13" x14ac:dyDescent="0.25">
      <c r="A95" s="7" t="s">
        <v>1280</v>
      </c>
      <c r="B95" s="7" t="s">
        <v>1317</v>
      </c>
      <c r="C95" s="7" t="s">
        <v>1318</v>
      </c>
      <c r="D95" s="8">
        <v>62.733333330000001</v>
      </c>
      <c r="E95" s="8" t="s">
        <v>76</v>
      </c>
      <c r="F95" s="8">
        <v>10</v>
      </c>
      <c r="G95" s="8" t="s">
        <v>76</v>
      </c>
      <c r="H95" s="8">
        <v>8</v>
      </c>
      <c r="I95" s="8">
        <v>4.7249999999999996</v>
      </c>
      <c r="J95" s="8"/>
      <c r="K95" s="8"/>
      <c r="L95" s="8"/>
      <c r="M95" s="8"/>
      <c r="N95" s="1">
        <f t="shared" si="26"/>
        <v>25.637499998999996</v>
      </c>
      <c r="O95" s="8">
        <v>3.1989999999999998</v>
      </c>
      <c r="P95" s="1">
        <f t="shared" si="15"/>
        <v>81.99</v>
      </c>
      <c r="Q95" s="8" t="s">
        <v>1319</v>
      </c>
      <c r="R95" s="8">
        <v>0.2</v>
      </c>
      <c r="S95" s="8">
        <f t="shared" si="16"/>
        <v>49.314</v>
      </c>
      <c r="T95" s="8">
        <v>87.5</v>
      </c>
      <c r="U95" s="8">
        <v>8.75</v>
      </c>
      <c r="V95" s="8" t="s">
        <v>1227</v>
      </c>
      <c r="W95" s="8">
        <v>0.8</v>
      </c>
      <c r="X95" s="8"/>
      <c r="Y95" s="8"/>
      <c r="Z95" s="8"/>
      <c r="AA95" s="8"/>
      <c r="AB95" s="8">
        <f t="shared" si="17"/>
        <v>0.8</v>
      </c>
      <c r="AC95" s="8"/>
      <c r="AD95" s="8"/>
      <c r="AE95" s="8"/>
      <c r="AF95" s="8"/>
      <c r="AG95" s="1">
        <f t="shared" si="18"/>
        <v>0</v>
      </c>
      <c r="AH95" s="22" t="s">
        <v>1320</v>
      </c>
      <c r="AI95" s="13"/>
      <c r="AJ95" s="1">
        <v>1.2</v>
      </c>
      <c r="AK95" s="20" t="s">
        <v>192</v>
      </c>
      <c r="AL95" s="1">
        <v>0.25</v>
      </c>
      <c r="AM95" s="1"/>
      <c r="AN95" s="1"/>
      <c r="AO95" s="1">
        <f t="shared" si="19"/>
        <v>1.45</v>
      </c>
      <c r="AP95" s="1"/>
      <c r="AQ95" s="1"/>
      <c r="AR95" s="1"/>
      <c r="AS95" s="1"/>
      <c r="AT95" s="1"/>
      <c r="AU95" s="1" t="s">
        <v>65</v>
      </c>
      <c r="AV95" s="1">
        <v>0.1</v>
      </c>
      <c r="AW95" s="1">
        <f t="shared" si="20"/>
        <v>0.1</v>
      </c>
      <c r="AX95" s="1">
        <f t="shared" si="21"/>
        <v>83.701499998999992</v>
      </c>
      <c r="AY95" s="1">
        <f t="shared" si="22"/>
        <v>2.35</v>
      </c>
      <c r="AZ95" s="1">
        <f t="shared" si="23"/>
        <v>86.051499998999986</v>
      </c>
      <c r="BA95" s="1">
        <f t="shared" si="24"/>
        <v>42</v>
      </c>
      <c r="BB95" s="1">
        <f t="shared" si="25"/>
        <v>29</v>
      </c>
      <c r="BC95" s="16"/>
    </row>
    <row r="96" spans="1:55" ht="13" x14ac:dyDescent="0.25">
      <c r="A96" s="7" t="s">
        <v>1280</v>
      </c>
      <c r="B96" s="7" t="s">
        <v>1321</v>
      </c>
      <c r="C96" s="7" t="s">
        <v>1322</v>
      </c>
      <c r="D96" s="2">
        <v>62.2222222222222</v>
      </c>
      <c r="E96" s="8" t="s">
        <v>76</v>
      </c>
      <c r="F96" s="8">
        <v>10</v>
      </c>
      <c r="G96" s="8" t="s">
        <v>76</v>
      </c>
      <c r="H96" s="8">
        <v>8</v>
      </c>
      <c r="I96" s="8">
        <v>1.575</v>
      </c>
      <c r="J96" s="8"/>
      <c r="K96" s="8"/>
      <c r="L96" s="8"/>
      <c r="M96" s="8"/>
      <c r="N96" s="1">
        <f t="shared" si="26"/>
        <v>24.539166666666659</v>
      </c>
      <c r="O96" s="8">
        <v>3.1120000000000001</v>
      </c>
      <c r="P96" s="1">
        <f t="shared" si="15"/>
        <v>81.12</v>
      </c>
      <c r="Q96" s="8" t="s">
        <v>127</v>
      </c>
      <c r="R96" s="8">
        <v>0.3</v>
      </c>
      <c r="S96" s="8">
        <f t="shared" si="16"/>
        <v>48.851999999999997</v>
      </c>
      <c r="T96" s="8">
        <v>81.5</v>
      </c>
      <c r="U96" s="8">
        <v>8.15</v>
      </c>
      <c r="V96" s="8"/>
      <c r="W96" s="8"/>
      <c r="X96" s="8"/>
      <c r="Y96" s="8"/>
      <c r="Z96" s="8"/>
      <c r="AA96" s="8"/>
      <c r="AB96" s="8">
        <f t="shared" si="17"/>
        <v>0</v>
      </c>
      <c r="AC96" s="8"/>
      <c r="AD96" s="8"/>
      <c r="AE96" s="8"/>
      <c r="AF96" s="8"/>
      <c r="AG96" s="1">
        <f t="shared" si="18"/>
        <v>0</v>
      </c>
      <c r="AH96" s="20" t="s">
        <v>1323</v>
      </c>
      <c r="AI96" s="20" t="s">
        <v>1323</v>
      </c>
      <c r="AJ96" s="1">
        <v>1.5</v>
      </c>
      <c r="AK96" s="20"/>
      <c r="AL96" s="1"/>
      <c r="AM96" s="1"/>
      <c r="AN96" s="1"/>
      <c r="AO96" s="1">
        <f t="shared" si="19"/>
        <v>1.5</v>
      </c>
      <c r="AP96" s="1"/>
      <c r="AQ96" s="1"/>
      <c r="AR96" s="1"/>
      <c r="AS96" s="1"/>
      <c r="AT96" s="1"/>
      <c r="AU96" s="1" t="s">
        <v>65</v>
      </c>
      <c r="AV96" s="1">
        <v>0.1</v>
      </c>
      <c r="AW96" s="1">
        <f t="shared" si="20"/>
        <v>0.1</v>
      </c>
      <c r="AX96" s="1">
        <f t="shared" si="21"/>
        <v>81.541166666666669</v>
      </c>
      <c r="AY96" s="1">
        <f t="shared" si="22"/>
        <v>1.6</v>
      </c>
      <c r="AZ96" s="1">
        <f t="shared" si="23"/>
        <v>83.141166666666663</v>
      </c>
      <c r="BA96" s="1">
        <f t="shared" si="24"/>
        <v>47</v>
      </c>
      <c r="BB96" s="1">
        <f t="shared" si="25"/>
        <v>39</v>
      </c>
      <c r="BC96" s="16"/>
    </row>
    <row r="97" spans="1:55" ht="13" x14ac:dyDescent="0.25">
      <c r="A97" s="7" t="s">
        <v>1280</v>
      </c>
      <c r="B97" s="7" t="s">
        <v>1324</v>
      </c>
      <c r="C97" s="7" t="s">
        <v>1325</v>
      </c>
      <c r="D97" s="2">
        <v>62.066666666666698</v>
      </c>
      <c r="E97" s="8" t="s">
        <v>76</v>
      </c>
      <c r="F97" s="8">
        <v>10</v>
      </c>
      <c r="G97" s="8" t="s">
        <v>63</v>
      </c>
      <c r="H97" s="8">
        <v>9</v>
      </c>
      <c r="I97" s="8">
        <v>1.575</v>
      </c>
      <c r="J97" s="8"/>
      <c r="K97" s="8"/>
      <c r="L97" s="8"/>
      <c r="M97" s="8"/>
      <c r="N97" s="1">
        <f t="shared" si="26"/>
        <v>24.792500000000008</v>
      </c>
      <c r="O97" s="8">
        <v>3.0619999999999998</v>
      </c>
      <c r="P97" s="1">
        <f t="shared" si="15"/>
        <v>80.62</v>
      </c>
      <c r="Q97" s="8" t="s">
        <v>127</v>
      </c>
      <c r="R97" s="8">
        <v>0.3</v>
      </c>
      <c r="S97" s="8">
        <f t="shared" si="16"/>
        <v>48.552</v>
      </c>
      <c r="T97" s="8">
        <v>77.5</v>
      </c>
      <c r="U97" s="8">
        <v>7.75</v>
      </c>
      <c r="V97" s="8" t="s">
        <v>1326</v>
      </c>
      <c r="W97" s="8">
        <v>4.3</v>
      </c>
      <c r="X97" s="8" t="s">
        <v>1327</v>
      </c>
      <c r="Y97" s="8">
        <v>0.75</v>
      </c>
      <c r="Z97" s="8" t="s">
        <v>1328</v>
      </c>
      <c r="AA97" s="8">
        <v>1.35</v>
      </c>
      <c r="AB97" s="8">
        <f t="shared" si="17"/>
        <v>6.4</v>
      </c>
      <c r="AC97" s="8"/>
      <c r="AD97" s="8"/>
      <c r="AE97" s="8"/>
      <c r="AF97" s="8"/>
      <c r="AG97" s="1">
        <f t="shared" si="18"/>
        <v>0</v>
      </c>
      <c r="AH97" s="21"/>
      <c r="AI97" s="21"/>
      <c r="AJ97" s="1"/>
      <c r="AL97" s="1"/>
      <c r="AM97" s="1"/>
      <c r="AN97" s="1"/>
      <c r="AO97" s="1">
        <f t="shared" si="19"/>
        <v>0</v>
      </c>
      <c r="AP97" s="1"/>
      <c r="AQ97" s="1"/>
      <c r="AR97" s="1"/>
      <c r="AS97" s="1"/>
      <c r="AT97" s="1"/>
      <c r="AU97" s="1" t="s">
        <v>65</v>
      </c>
      <c r="AV97" s="1">
        <v>0.1</v>
      </c>
      <c r="AW97" s="1">
        <f t="shared" si="20"/>
        <v>0.1</v>
      </c>
      <c r="AX97" s="1">
        <f t="shared" si="21"/>
        <v>81.094500000000011</v>
      </c>
      <c r="AY97" s="1">
        <f t="shared" si="22"/>
        <v>6.5</v>
      </c>
      <c r="AZ97" s="1">
        <f t="shared" si="23"/>
        <v>87.594500000000011</v>
      </c>
      <c r="BA97" s="1">
        <f t="shared" si="24"/>
        <v>50</v>
      </c>
      <c r="BB97" s="1">
        <f t="shared" si="25"/>
        <v>24</v>
      </c>
      <c r="BC97" s="16"/>
    </row>
    <row r="98" spans="1:55" ht="13" x14ac:dyDescent="0.25">
      <c r="A98" s="7" t="s">
        <v>1280</v>
      </c>
      <c r="B98" s="7" t="s">
        <v>1329</v>
      </c>
      <c r="C98" s="7" t="s">
        <v>1330</v>
      </c>
      <c r="D98" s="2">
        <v>62.177777777777798</v>
      </c>
      <c r="E98" s="8" t="s">
        <v>76</v>
      </c>
      <c r="F98" s="8">
        <v>10</v>
      </c>
      <c r="G98" s="8" t="s">
        <v>63</v>
      </c>
      <c r="H98" s="8">
        <v>9</v>
      </c>
      <c r="I98" s="8">
        <v>0</v>
      </c>
      <c r="J98" s="8"/>
      <c r="K98" s="8"/>
      <c r="L98" s="8"/>
      <c r="M98" s="8"/>
      <c r="N98" s="1">
        <f t="shared" si="26"/>
        <v>24.353333333333342</v>
      </c>
      <c r="O98" s="8">
        <v>2.9990000000000001</v>
      </c>
      <c r="P98" s="1">
        <f t="shared" si="15"/>
        <v>79.990000000000009</v>
      </c>
      <c r="Q98" s="8"/>
      <c r="R98" s="8"/>
      <c r="S98" s="8">
        <f t="shared" si="16"/>
        <v>47.994000000000007</v>
      </c>
      <c r="T98" s="8">
        <v>72</v>
      </c>
      <c r="U98" s="8">
        <v>7.2</v>
      </c>
      <c r="V98" s="8"/>
      <c r="W98" s="8"/>
      <c r="X98" s="8"/>
      <c r="Y98" s="8"/>
      <c r="Z98" s="8"/>
      <c r="AA98" s="8"/>
      <c r="AB98" s="8">
        <f t="shared" si="17"/>
        <v>0</v>
      </c>
      <c r="AC98" s="8"/>
      <c r="AD98" s="8"/>
      <c r="AE98" s="8"/>
      <c r="AF98" s="8"/>
      <c r="AG98" s="1">
        <f t="shared" si="18"/>
        <v>0</v>
      </c>
      <c r="AH98" s="13" t="s">
        <v>1240</v>
      </c>
      <c r="AI98" s="13" t="s">
        <v>1240</v>
      </c>
      <c r="AJ98" s="1">
        <v>1.5</v>
      </c>
      <c r="AK98" s="20"/>
      <c r="AL98" s="1"/>
      <c r="AM98" s="1"/>
      <c r="AN98" s="1"/>
      <c r="AO98" s="1">
        <f t="shared" si="19"/>
        <v>1.5</v>
      </c>
      <c r="AP98" s="1"/>
      <c r="AQ98" s="1"/>
      <c r="AR98" s="1"/>
      <c r="AS98" s="1"/>
      <c r="AT98" s="1"/>
      <c r="AU98" s="1" t="s">
        <v>65</v>
      </c>
      <c r="AV98" s="1">
        <v>0.1</v>
      </c>
      <c r="AW98" s="1">
        <f t="shared" si="20"/>
        <v>0.1</v>
      </c>
      <c r="AX98" s="1">
        <f t="shared" si="21"/>
        <v>79.547333333333356</v>
      </c>
      <c r="AY98" s="1">
        <f t="shared" si="22"/>
        <v>1.6</v>
      </c>
      <c r="AZ98" s="1">
        <f t="shared" si="23"/>
        <v>81.14733333333335</v>
      </c>
      <c r="BA98" s="1">
        <f t="shared" si="24"/>
        <v>52</v>
      </c>
      <c r="BB98" s="1">
        <f t="shared" si="25"/>
        <v>52</v>
      </c>
      <c r="BC98" s="16"/>
    </row>
    <row r="99" spans="1:55" ht="13" x14ac:dyDescent="0.25">
      <c r="A99" s="7" t="s">
        <v>1280</v>
      </c>
      <c r="B99" s="7" t="s">
        <v>1331</v>
      </c>
      <c r="C99" s="7" t="s">
        <v>1332</v>
      </c>
      <c r="D99" s="2">
        <v>62.269841269365102</v>
      </c>
      <c r="E99" s="8" t="s">
        <v>76</v>
      </c>
      <c r="F99" s="8">
        <v>10</v>
      </c>
      <c r="G99" s="8" t="s">
        <v>64</v>
      </c>
      <c r="H99" s="8">
        <v>7</v>
      </c>
      <c r="I99" s="8">
        <v>0</v>
      </c>
      <c r="J99" s="8"/>
      <c r="K99" s="8"/>
      <c r="L99" s="8"/>
      <c r="M99" s="8"/>
      <c r="N99" s="1">
        <f t="shared" si="26"/>
        <v>23.780952380809531</v>
      </c>
      <c r="O99" s="8">
        <v>2.9460000000000002</v>
      </c>
      <c r="P99" s="1">
        <f t="shared" si="15"/>
        <v>79.460000000000008</v>
      </c>
      <c r="Q99" s="8"/>
      <c r="R99" s="8"/>
      <c r="S99" s="8">
        <f t="shared" si="16"/>
        <v>47.676000000000002</v>
      </c>
      <c r="T99" s="8">
        <v>64</v>
      </c>
      <c r="U99" s="8">
        <v>6.4</v>
      </c>
      <c r="V99" s="8"/>
      <c r="W99" s="8"/>
      <c r="X99" s="8"/>
      <c r="Y99" s="8"/>
      <c r="Z99" s="8"/>
      <c r="AA99" s="8"/>
      <c r="AB99" s="8">
        <f t="shared" si="17"/>
        <v>0</v>
      </c>
      <c r="AC99" s="8"/>
      <c r="AD99" s="8"/>
      <c r="AE99" s="8"/>
      <c r="AF99" s="8"/>
      <c r="AG99" s="1">
        <f t="shared" si="18"/>
        <v>0</v>
      </c>
      <c r="AH99" s="20"/>
      <c r="AI99" s="20"/>
      <c r="AJ99" s="1"/>
      <c r="AK99" s="20"/>
      <c r="AL99" s="1"/>
      <c r="AM99" s="1"/>
      <c r="AN99" s="1"/>
      <c r="AO99" s="1">
        <f t="shared" si="19"/>
        <v>0</v>
      </c>
      <c r="AP99" s="1"/>
      <c r="AQ99" s="1"/>
      <c r="AR99" s="1"/>
      <c r="AS99" s="1"/>
      <c r="AT99" s="1"/>
      <c r="AU99" s="1" t="s">
        <v>65</v>
      </c>
      <c r="AV99" s="1">
        <v>0.1</v>
      </c>
      <c r="AW99" s="1">
        <f t="shared" si="20"/>
        <v>0.1</v>
      </c>
      <c r="AX99" s="1">
        <f t="shared" si="21"/>
        <v>77.856952380809531</v>
      </c>
      <c r="AY99" s="1">
        <f t="shared" si="22"/>
        <v>0.1</v>
      </c>
      <c r="AZ99" s="1">
        <f t="shared" si="23"/>
        <v>77.956952380809525</v>
      </c>
      <c r="BA99" s="1">
        <f t="shared" si="24"/>
        <v>55</v>
      </c>
      <c r="BB99" s="1">
        <f t="shared" si="25"/>
        <v>69</v>
      </c>
      <c r="BC99" s="16"/>
    </row>
    <row r="100" spans="1:55" ht="13" x14ac:dyDescent="0.25">
      <c r="A100" s="7" t="s">
        <v>1280</v>
      </c>
      <c r="B100" s="7" t="s">
        <v>1333</v>
      </c>
      <c r="C100" s="7" t="s">
        <v>1334</v>
      </c>
      <c r="D100" s="2">
        <v>62.2</v>
      </c>
      <c r="E100" s="8" t="s">
        <v>76</v>
      </c>
      <c r="F100" s="8">
        <v>10</v>
      </c>
      <c r="G100" s="8" t="s">
        <v>63</v>
      </c>
      <c r="H100" s="8">
        <v>9</v>
      </c>
      <c r="I100" s="8">
        <v>3.9</v>
      </c>
      <c r="J100" s="8"/>
      <c r="K100" s="8"/>
      <c r="L100" s="8"/>
      <c r="M100" s="8"/>
      <c r="N100" s="1">
        <f t="shared" si="26"/>
        <v>25.53</v>
      </c>
      <c r="O100" s="8">
        <v>2.83</v>
      </c>
      <c r="P100" s="1">
        <f t="shared" si="15"/>
        <v>78.3</v>
      </c>
      <c r="Q100" s="8" t="s">
        <v>127</v>
      </c>
      <c r="R100" s="8">
        <v>0.3</v>
      </c>
      <c r="S100" s="8">
        <f t="shared" si="16"/>
        <v>47.16</v>
      </c>
      <c r="T100" s="8">
        <v>77.5</v>
      </c>
      <c r="U100" s="8">
        <v>7.75</v>
      </c>
      <c r="V100" s="8"/>
      <c r="W100" s="8"/>
      <c r="X100" s="8"/>
      <c r="Y100" s="8"/>
      <c r="Z100" s="8"/>
      <c r="AA100" s="8"/>
      <c r="AB100" s="8">
        <f t="shared" si="17"/>
        <v>0</v>
      </c>
      <c r="AC100" s="8"/>
      <c r="AD100" s="8"/>
      <c r="AE100" s="8"/>
      <c r="AF100" s="8"/>
      <c r="AG100" s="1">
        <f t="shared" si="18"/>
        <v>0</v>
      </c>
      <c r="AH100" s="13" t="s">
        <v>1335</v>
      </c>
      <c r="AI100" s="13" t="s">
        <v>1336</v>
      </c>
      <c r="AJ100" s="1">
        <v>2.25</v>
      </c>
      <c r="AK100" s="20"/>
      <c r="AL100" s="1"/>
      <c r="AM100" s="1"/>
      <c r="AN100" s="1"/>
      <c r="AO100" s="1">
        <f t="shared" si="19"/>
        <v>2.25</v>
      </c>
      <c r="AP100" s="1"/>
      <c r="AQ100" s="1"/>
      <c r="AR100" s="1"/>
      <c r="AS100" s="1"/>
      <c r="AT100" s="1"/>
      <c r="AU100" s="1" t="s">
        <v>65</v>
      </c>
      <c r="AV100" s="1">
        <v>0.1</v>
      </c>
      <c r="AW100" s="1">
        <f t="shared" si="20"/>
        <v>0.1</v>
      </c>
      <c r="AX100" s="1">
        <f t="shared" si="21"/>
        <v>80.44</v>
      </c>
      <c r="AY100" s="1">
        <f t="shared" si="22"/>
        <v>2.35</v>
      </c>
      <c r="AZ100" s="1">
        <f t="shared" si="23"/>
        <v>82.789999999999992</v>
      </c>
      <c r="BA100" s="1">
        <f t="shared" si="24"/>
        <v>61</v>
      </c>
      <c r="BB100" s="1">
        <f t="shared" si="25"/>
        <v>41</v>
      </c>
      <c r="BC100" s="16"/>
    </row>
    <row r="101" spans="1:55" ht="13" x14ac:dyDescent="0.25">
      <c r="A101" s="7" t="s">
        <v>1280</v>
      </c>
      <c r="B101" s="7" t="s">
        <v>1337</v>
      </c>
      <c r="C101" s="7" t="s">
        <v>1338</v>
      </c>
      <c r="D101" s="2">
        <v>62.276643990385502</v>
      </c>
      <c r="E101" s="8" t="s">
        <v>76</v>
      </c>
      <c r="F101" s="8">
        <v>10</v>
      </c>
      <c r="G101" s="8" t="s">
        <v>76</v>
      </c>
      <c r="H101" s="8">
        <v>8</v>
      </c>
      <c r="I101" s="8">
        <v>1.05</v>
      </c>
      <c r="J101" s="8"/>
      <c r="K101" s="8"/>
      <c r="L101" s="8" t="s">
        <v>258</v>
      </c>
      <c r="M101" s="8">
        <v>0.5</v>
      </c>
      <c r="N101" s="1">
        <f t="shared" si="26"/>
        <v>24.547993197115652</v>
      </c>
      <c r="O101" s="8">
        <v>2.601</v>
      </c>
      <c r="P101" s="1">
        <f t="shared" si="15"/>
        <v>76.009999999999991</v>
      </c>
      <c r="Q101" s="8" t="s">
        <v>1049</v>
      </c>
      <c r="R101" s="8">
        <v>0.6</v>
      </c>
      <c r="S101" s="8">
        <f t="shared" si="16"/>
        <v>45.965999999999987</v>
      </c>
      <c r="T101" s="8">
        <v>83</v>
      </c>
      <c r="U101" s="8">
        <v>8.3000000000000007</v>
      </c>
      <c r="V101" s="8"/>
      <c r="W101" s="8"/>
      <c r="X101" s="8"/>
      <c r="Y101" s="8"/>
      <c r="Z101" s="8"/>
      <c r="AA101" s="8"/>
      <c r="AB101" s="8">
        <f t="shared" si="17"/>
        <v>0</v>
      </c>
      <c r="AC101" s="8"/>
      <c r="AD101" s="8"/>
      <c r="AE101" s="8"/>
      <c r="AF101" s="8"/>
      <c r="AG101" s="1">
        <f t="shared" si="18"/>
        <v>0</v>
      </c>
      <c r="AH101" s="1" t="s">
        <v>260</v>
      </c>
      <c r="AI101" s="1" t="s">
        <v>260</v>
      </c>
      <c r="AJ101" s="1">
        <v>3</v>
      </c>
      <c r="AK101" s="20" t="s">
        <v>192</v>
      </c>
      <c r="AL101" s="1">
        <v>0.25</v>
      </c>
      <c r="AM101" s="1"/>
      <c r="AN101" s="1"/>
      <c r="AO101" s="1">
        <f t="shared" si="19"/>
        <v>3.25</v>
      </c>
      <c r="AP101" s="1"/>
      <c r="AQ101" s="1"/>
      <c r="AR101" s="1"/>
      <c r="AS101" s="1"/>
      <c r="AT101" s="1"/>
      <c r="AU101" s="1" t="s">
        <v>65</v>
      </c>
      <c r="AV101" s="1">
        <v>0.1</v>
      </c>
      <c r="AW101" s="1">
        <f t="shared" si="20"/>
        <v>0.1</v>
      </c>
      <c r="AX101" s="1">
        <f t="shared" si="21"/>
        <v>78.813993197115636</v>
      </c>
      <c r="AY101" s="1">
        <f t="shared" si="22"/>
        <v>3.35</v>
      </c>
      <c r="AZ101" s="1">
        <f t="shared" si="23"/>
        <v>82.16399319711563</v>
      </c>
      <c r="BA101" s="1">
        <f t="shared" ref="BA101:BA109" si="27">RANK(O101,O:O)</f>
        <v>68</v>
      </c>
      <c r="BB101" s="1">
        <f t="shared" ref="BB101:BB109" si="28">RANK(AZ101,AZ:AZ)</f>
        <v>48</v>
      </c>
      <c r="BC101" s="16"/>
    </row>
    <row r="102" spans="1:55" ht="13" x14ac:dyDescent="0.25">
      <c r="A102" s="7" t="s">
        <v>1280</v>
      </c>
      <c r="B102" s="7" t="s">
        <v>1339</v>
      </c>
      <c r="C102" s="7" t="s">
        <v>1340</v>
      </c>
      <c r="D102" s="2">
        <v>61.044444444444501</v>
      </c>
      <c r="E102" s="8" t="s">
        <v>76</v>
      </c>
      <c r="F102" s="8">
        <v>10</v>
      </c>
      <c r="G102" s="8" t="s">
        <v>64</v>
      </c>
      <c r="H102" s="8">
        <v>7</v>
      </c>
      <c r="I102" s="8">
        <v>0</v>
      </c>
      <c r="J102" s="8"/>
      <c r="K102" s="8"/>
      <c r="L102" s="8"/>
      <c r="M102" s="8"/>
      <c r="N102" s="1">
        <f t="shared" si="26"/>
        <v>23.413333333333352</v>
      </c>
      <c r="O102" s="8">
        <v>2.4590000000000001</v>
      </c>
      <c r="P102" s="1">
        <f t="shared" si="15"/>
        <v>74.59</v>
      </c>
      <c r="Q102" s="8"/>
      <c r="R102" s="8"/>
      <c r="S102" s="8">
        <f t="shared" si="16"/>
        <v>44.753999999999998</v>
      </c>
      <c r="T102" s="8">
        <v>65</v>
      </c>
      <c r="U102" s="8">
        <v>6.5</v>
      </c>
      <c r="V102" s="8"/>
      <c r="W102" s="8"/>
      <c r="X102" s="8"/>
      <c r="Y102" s="8"/>
      <c r="Z102" s="8"/>
      <c r="AA102" s="8"/>
      <c r="AB102" s="8">
        <f t="shared" si="17"/>
        <v>0</v>
      </c>
      <c r="AC102" s="8"/>
      <c r="AD102" s="8"/>
      <c r="AE102" s="8"/>
      <c r="AF102" s="8"/>
      <c r="AG102" s="1">
        <f t="shared" si="18"/>
        <v>0</v>
      </c>
      <c r="AH102" s="17"/>
      <c r="AI102" s="17"/>
      <c r="AJ102" s="1"/>
      <c r="AK102" s="20"/>
      <c r="AL102" s="1"/>
      <c r="AM102" s="1"/>
      <c r="AN102" s="1"/>
      <c r="AO102" s="1">
        <f t="shared" si="19"/>
        <v>0</v>
      </c>
      <c r="AP102" s="1"/>
      <c r="AQ102" s="1"/>
      <c r="AR102" s="1"/>
      <c r="AS102" s="1"/>
      <c r="AT102" s="1"/>
      <c r="AU102" s="1" t="s">
        <v>65</v>
      </c>
      <c r="AV102" s="1">
        <v>0.1</v>
      </c>
      <c r="AW102" s="1">
        <f t="shared" si="20"/>
        <v>0.1</v>
      </c>
      <c r="AX102" s="1">
        <f t="shared" si="21"/>
        <v>74.667333333333346</v>
      </c>
      <c r="AY102" s="1">
        <f t="shared" si="22"/>
        <v>0.1</v>
      </c>
      <c r="AZ102" s="1">
        <f t="shared" si="23"/>
        <v>74.76733333333334</v>
      </c>
      <c r="BA102" s="1">
        <f t="shared" si="27"/>
        <v>75</v>
      </c>
      <c r="BB102" s="1">
        <f t="shared" si="28"/>
        <v>81</v>
      </c>
      <c r="BC102" s="16"/>
    </row>
    <row r="103" spans="1:55" ht="13" x14ac:dyDescent="0.25">
      <c r="A103" s="7" t="s">
        <v>1280</v>
      </c>
      <c r="B103" s="7" t="s">
        <v>1341</v>
      </c>
      <c r="C103" s="7" t="s">
        <v>1342</v>
      </c>
      <c r="D103" s="2">
        <v>62.244444444444397</v>
      </c>
      <c r="E103" s="8" t="s">
        <v>76</v>
      </c>
      <c r="F103" s="8">
        <v>10</v>
      </c>
      <c r="G103" s="8" t="s">
        <v>76</v>
      </c>
      <c r="H103" s="8">
        <v>8</v>
      </c>
      <c r="I103" s="8">
        <v>3.9</v>
      </c>
      <c r="J103" s="8"/>
      <c r="K103" s="8"/>
      <c r="L103" s="8"/>
      <c r="M103" s="8"/>
      <c r="N103" s="1">
        <f t="shared" si="26"/>
        <v>25.243333333333322</v>
      </c>
      <c r="O103" s="8">
        <v>2.4129999999999998</v>
      </c>
      <c r="P103" s="1">
        <f t="shared" si="15"/>
        <v>74.13</v>
      </c>
      <c r="Q103" s="8"/>
      <c r="R103" s="8"/>
      <c r="S103" s="8">
        <f t="shared" si="16"/>
        <v>44.477999999999994</v>
      </c>
      <c r="T103" s="8">
        <v>88.5</v>
      </c>
      <c r="U103" s="8">
        <v>8.85</v>
      </c>
      <c r="V103" s="8"/>
      <c r="W103" s="8"/>
      <c r="X103" s="8"/>
      <c r="Y103" s="8"/>
      <c r="Z103" s="8"/>
      <c r="AA103" s="8"/>
      <c r="AB103" s="8">
        <f t="shared" si="17"/>
        <v>0</v>
      </c>
      <c r="AC103" s="8"/>
      <c r="AD103" s="8"/>
      <c r="AE103" s="8"/>
      <c r="AF103" s="8"/>
      <c r="AG103" s="1">
        <f t="shared" si="18"/>
        <v>0</v>
      </c>
      <c r="AH103" s="17"/>
      <c r="AI103" s="17"/>
      <c r="AJ103" s="1"/>
      <c r="AK103" s="20"/>
      <c r="AL103" s="1"/>
      <c r="AM103" s="1"/>
      <c r="AN103" s="1"/>
      <c r="AO103" s="1">
        <f t="shared" si="19"/>
        <v>0</v>
      </c>
      <c r="AP103" s="1"/>
      <c r="AQ103" s="1"/>
      <c r="AR103" s="1"/>
      <c r="AS103" s="1"/>
      <c r="AT103" s="1"/>
      <c r="AU103" s="1" t="s">
        <v>65</v>
      </c>
      <c r="AV103" s="1">
        <v>0.1</v>
      </c>
      <c r="AW103" s="1">
        <f t="shared" si="20"/>
        <v>0.1</v>
      </c>
      <c r="AX103" s="1">
        <f t="shared" si="21"/>
        <v>78.571333333333314</v>
      </c>
      <c r="AY103" s="1">
        <f t="shared" si="22"/>
        <v>0.1</v>
      </c>
      <c r="AZ103" s="1">
        <f t="shared" si="23"/>
        <v>78.671333333333308</v>
      </c>
      <c r="BA103" s="1">
        <f t="shared" si="27"/>
        <v>77</v>
      </c>
      <c r="BB103" s="1">
        <f t="shared" si="28"/>
        <v>65</v>
      </c>
      <c r="BC103" s="16"/>
    </row>
    <row r="104" spans="1:55" ht="13" x14ac:dyDescent="0.25">
      <c r="A104" s="7" t="s">
        <v>1280</v>
      </c>
      <c r="B104" s="7" t="s">
        <v>1343</v>
      </c>
      <c r="C104" s="7" t="s">
        <v>1344</v>
      </c>
      <c r="D104" s="2">
        <v>61</v>
      </c>
      <c r="E104" s="8" t="s">
        <v>76</v>
      </c>
      <c r="F104" s="8">
        <v>10</v>
      </c>
      <c r="G104" s="8" t="s">
        <v>64</v>
      </c>
      <c r="H104" s="8">
        <v>7</v>
      </c>
      <c r="I104" s="8">
        <v>0</v>
      </c>
      <c r="J104" s="8"/>
      <c r="K104" s="8"/>
      <c r="L104" s="8"/>
      <c r="M104" s="8"/>
      <c r="N104" s="1">
        <f t="shared" si="26"/>
        <v>23.4</v>
      </c>
      <c r="O104" s="8">
        <v>2.109</v>
      </c>
      <c r="P104" s="1">
        <f t="shared" si="15"/>
        <v>71.09</v>
      </c>
      <c r="Q104" s="8"/>
      <c r="R104" s="8"/>
      <c r="S104" s="8">
        <f t="shared" si="16"/>
        <v>42.654000000000003</v>
      </c>
      <c r="T104" s="8">
        <v>84.5</v>
      </c>
      <c r="U104" s="8">
        <v>8.4499999999999993</v>
      </c>
      <c r="V104" s="8"/>
      <c r="W104" s="8"/>
      <c r="X104" s="8"/>
      <c r="Y104" s="8"/>
      <c r="Z104" s="8"/>
      <c r="AA104" s="8"/>
      <c r="AB104" s="8">
        <f t="shared" si="17"/>
        <v>0</v>
      </c>
      <c r="AC104" s="8"/>
      <c r="AD104" s="8"/>
      <c r="AE104" s="8"/>
      <c r="AF104" s="8"/>
      <c r="AG104" s="1">
        <f t="shared" si="18"/>
        <v>0</v>
      </c>
      <c r="AH104" s="17"/>
      <c r="AI104" s="17"/>
      <c r="AJ104" s="1"/>
      <c r="AK104" s="20"/>
      <c r="AL104" s="1"/>
      <c r="AM104" s="1"/>
      <c r="AN104" s="1"/>
      <c r="AO104" s="1">
        <f t="shared" si="19"/>
        <v>0</v>
      </c>
      <c r="AP104" s="1"/>
      <c r="AQ104" s="1"/>
      <c r="AR104" s="1"/>
      <c r="AS104" s="1"/>
      <c r="AT104" s="1"/>
      <c r="AU104" s="1" t="s">
        <v>65</v>
      </c>
      <c r="AV104" s="1">
        <v>0.1</v>
      </c>
      <c r="AW104" s="1">
        <f t="shared" si="20"/>
        <v>0.1</v>
      </c>
      <c r="AX104" s="1">
        <f t="shared" si="21"/>
        <v>74.504000000000005</v>
      </c>
      <c r="AY104" s="1">
        <f t="shared" si="22"/>
        <v>0.1</v>
      </c>
      <c r="AZ104" s="1">
        <f t="shared" si="23"/>
        <v>74.603999999999999</v>
      </c>
      <c r="BA104" s="1">
        <f t="shared" si="27"/>
        <v>81</v>
      </c>
      <c r="BB104" s="1">
        <f t="shared" si="28"/>
        <v>82</v>
      </c>
      <c r="BC104" s="16"/>
    </row>
    <row r="105" spans="1:55" ht="13" x14ac:dyDescent="0.25">
      <c r="A105" s="7" t="s">
        <v>1280</v>
      </c>
      <c r="B105" s="7" t="s">
        <v>1345</v>
      </c>
      <c r="C105" s="7" t="s">
        <v>1346</v>
      </c>
      <c r="D105" s="2">
        <v>60.955555555555598</v>
      </c>
      <c r="E105" s="8" t="s">
        <v>76</v>
      </c>
      <c r="F105" s="8">
        <v>10</v>
      </c>
      <c r="G105" s="8" t="s">
        <v>63</v>
      </c>
      <c r="H105" s="8">
        <v>9</v>
      </c>
      <c r="I105" s="8">
        <v>0.6</v>
      </c>
      <c r="J105" s="8"/>
      <c r="K105" s="8"/>
      <c r="L105" s="8"/>
      <c r="M105" s="8"/>
      <c r="N105" s="1">
        <f t="shared" si="26"/>
        <v>24.166666666666679</v>
      </c>
      <c r="O105" s="8">
        <v>2.109</v>
      </c>
      <c r="P105" s="1">
        <f t="shared" si="15"/>
        <v>71.09</v>
      </c>
      <c r="Q105" s="8" t="s">
        <v>77</v>
      </c>
      <c r="R105" s="8">
        <v>0.2</v>
      </c>
      <c r="S105" s="8">
        <f t="shared" si="16"/>
        <v>42.774000000000001</v>
      </c>
      <c r="T105" s="8">
        <v>72</v>
      </c>
      <c r="U105" s="8">
        <v>7.2</v>
      </c>
      <c r="V105" s="8"/>
      <c r="W105" s="8"/>
      <c r="X105" s="8"/>
      <c r="Y105" s="8"/>
      <c r="Z105" s="8"/>
      <c r="AA105" s="8"/>
      <c r="AB105" s="8">
        <f t="shared" si="17"/>
        <v>0</v>
      </c>
      <c r="AC105" s="8"/>
      <c r="AD105" s="8"/>
      <c r="AE105" s="8"/>
      <c r="AF105" s="8"/>
      <c r="AG105" s="1">
        <f t="shared" si="18"/>
        <v>0</v>
      </c>
      <c r="AH105" s="1" t="s">
        <v>1347</v>
      </c>
      <c r="AI105" s="1" t="s">
        <v>96</v>
      </c>
      <c r="AJ105" s="1">
        <v>1.25</v>
      </c>
      <c r="AK105" s="20"/>
      <c r="AL105" s="1"/>
      <c r="AM105" s="1"/>
      <c r="AN105" s="1"/>
      <c r="AO105" s="1">
        <f t="shared" si="19"/>
        <v>1.25</v>
      </c>
      <c r="AP105" s="1"/>
      <c r="AQ105" s="1"/>
      <c r="AR105" s="1"/>
      <c r="AS105" s="1"/>
      <c r="AT105" s="1"/>
      <c r="AU105" s="1" t="s">
        <v>65</v>
      </c>
      <c r="AV105" s="1">
        <v>0.1</v>
      </c>
      <c r="AW105" s="1">
        <f t="shared" si="20"/>
        <v>0.1</v>
      </c>
      <c r="AX105" s="1">
        <f t="shared" si="21"/>
        <v>74.140666666666689</v>
      </c>
      <c r="AY105" s="1">
        <f t="shared" si="22"/>
        <v>1.35</v>
      </c>
      <c r="AZ105" s="1">
        <f t="shared" si="23"/>
        <v>75.490666666666684</v>
      </c>
      <c r="BA105" s="1">
        <f t="shared" si="27"/>
        <v>81</v>
      </c>
      <c r="BB105" s="1">
        <f t="shared" si="28"/>
        <v>79</v>
      </c>
      <c r="BC105" s="16"/>
    </row>
    <row r="106" spans="1:55" ht="13" x14ac:dyDescent="0.25">
      <c r="A106" s="7" t="s">
        <v>1280</v>
      </c>
      <c r="B106" s="7" t="s">
        <v>1348</v>
      </c>
      <c r="C106" s="7" t="s">
        <v>1349</v>
      </c>
      <c r="D106" s="2">
        <v>61.771088435246597</v>
      </c>
      <c r="E106" s="8" t="s">
        <v>76</v>
      </c>
      <c r="F106" s="8">
        <v>10</v>
      </c>
      <c r="G106" s="8" t="s">
        <v>76</v>
      </c>
      <c r="H106" s="8">
        <v>8</v>
      </c>
      <c r="I106" s="8">
        <v>0</v>
      </c>
      <c r="J106" s="8"/>
      <c r="K106" s="8"/>
      <c r="L106" s="8"/>
      <c r="M106" s="8"/>
      <c r="N106" s="1">
        <f t="shared" si="26"/>
        <v>23.93132653057398</v>
      </c>
      <c r="O106" s="8">
        <v>1.9790000000000001</v>
      </c>
      <c r="P106" s="1">
        <f t="shared" si="15"/>
        <v>69.789999999999992</v>
      </c>
      <c r="Q106" s="8"/>
      <c r="R106" s="8"/>
      <c r="S106" s="8">
        <f t="shared" si="16"/>
        <v>41.873999999999995</v>
      </c>
      <c r="T106" s="8">
        <v>81.5</v>
      </c>
      <c r="U106" s="8">
        <v>8.15</v>
      </c>
      <c r="V106" s="8"/>
      <c r="W106" s="8"/>
      <c r="X106" s="8"/>
      <c r="Y106" s="8"/>
      <c r="Z106" s="8"/>
      <c r="AA106" s="8"/>
      <c r="AB106" s="8">
        <f t="shared" si="17"/>
        <v>0</v>
      </c>
      <c r="AC106" s="8"/>
      <c r="AD106" s="8"/>
      <c r="AE106" s="8"/>
      <c r="AF106" s="8"/>
      <c r="AG106" s="1">
        <f t="shared" si="18"/>
        <v>0</v>
      </c>
      <c r="AH106" s="20"/>
      <c r="AI106" s="20"/>
      <c r="AJ106" s="1"/>
      <c r="AK106" s="20"/>
      <c r="AL106" s="1"/>
      <c r="AM106" s="1"/>
      <c r="AN106" s="1"/>
      <c r="AO106" s="1">
        <f t="shared" si="19"/>
        <v>0</v>
      </c>
      <c r="AP106" s="1"/>
      <c r="AQ106" s="1"/>
      <c r="AR106" s="1"/>
      <c r="AS106" s="1"/>
      <c r="AT106" s="1"/>
      <c r="AU106" s="1" t="s">
        <v>65</v>
      </c>
      <c r="AV106" s="1">
        <v>0.1</v>
      </c>
      <c r="AW106" s="1">
        <f t="shared" si="20"/>
        <v>0.1</v>
      </c>
      <c r="AX106" s="1">
        <f t="shared" si="21"/>
        <v>73.955326530573984</v>
      </c>
      <c r="AY106" s="1">
        <f t="shared" si="22"/>
        <v>0.1</v>
      </c>
      <c r="AZ106" s="1">
        <f t="shared" si="23"/>
        <v>74.055326530573979</v>
      </c>
      <c r="BA106" s="1">
        <f t="shared" si="27"/>
        <v>89</v>
      </c>
      <c r="BB106" s="1">
        <f t="shared" si="28"/>
        <v>85</v>
      </c>
      <c r="BC106" s="16"/>
    </row>
    <row r="107" spans="1:55" ht="13" x14ac:dyDescent="0.25">
      <c r="A107" s="7" t="s">
        <v>1280</v>
      </c>
      <c r="B107" s="7" t="s">
        <v>1350</v>
      </c>
      <c r="C107" s="7" t="s">
        <v>1351</v>
      </c>
      <c r="D107" s="2">
        <v>61.566666666666698</v>
      </c>
      <c r="E107" s="8" t="s">
        <v>76</v>
      </c>
      <c r="F107" s="8">
        <v>10</v>
      </c>
      <c r="G107" s="8" t="s">
        <v>63</v>
      </c>
      <c r="H107" s="8">
        <v>9</v>
      </c>
      <c r="I107" s="8">
        <v>0</v>
      </c>
      <c r="J107" s="8"/>
      <c r="K107" s="8"/>
      <c r="L107" s="8"/>
      <c r="M107" s="8"/>
      <c r="N107" s="1">
        <f t="shared" si="26"/>
        <v>24.170000000000005</v>
      </c>
      <c r="O107" s="8">
        <v>1.764</v>
      </c>
      <c r="P107" s="1">
        <f t="shared" si="15"/>
        <v>67.64</v>
      </c>
      <c r="Q107" s="8"/>
      <c r="R107" s="8"/>
      <c r="S107" s="8">
        <f t="shared" si="16"/>
        <v>40.583999999999996</v>
      </c>
      <c r="T107" s="8">
        <v>79</v>
      </c>
      <c r="U107" s="8">
        <v>7.9</v>
      </c>
      <c r="V107" s="8"/>
      <c r="W107" s="8"/>
      <c r="X107" s="8"/>
      <c r="Y107" s="8"/>
      <c r="Z107" s="8"/>
      <c r="AA107" s="8"/>
      <c r="AB107" s="8">
        <f t="shared" si="17"/>
        <v>0</v>
      </c>
      <c r="AC107" s="8"/>
      <c r="AD107" s="8"/>
      <c r="AE107" s="8"/>
      <c r="AF107" s="8"/>
      <c r="AG107" s="1">
        <f t="shared" si="18"/>
        <v>0</v>
      </c>
      <c r="AH107" s="13"/>
      <c r="AI107" s="13"/>
      <c r="AJ107" s="1"/>
      <c r="AK107" s="20"/>
      <c r="AL107" s="1"/>
      <c r="AM107" s="1"/>
      <c r="AN107" s="1"/>
      <c r="AO107" s="1">
        <f t="shared" si="19"/>
        <v>0</v>
      </c>
      <c r="AP107" s="1"/>
      <c r="AQ107" s="1"/>
      <c r="AR107" s="1"/>
      <c r="AS107" s="1"/>
      <c r="AT107" s="1"/>
      <c r="AU107" s="1" t="s">
        <v>65</v>
      </c>
      <c r="AV107" s="1">
        <v>0.1</v>
      </c>
      <c r="AW107" s="1">
        <f t="shared" si="20"/>
        <v>0.1</v>
      </c>
      <c r="AX107" s="1">
        <f t="shared" si="21"/>
        <v>72.654000000000011</v>
      </c>
      <c r="AY107" s="1">
        <f t="shared" si="22"/>
        <v>0.1</v>
      </c>
      <c r="AZ107" s="1">
        <f t="shared" si="23"/>
        <v>72.754000000000005</v>
      </c>
      <c r="BA107" s="1">
        <f t="shared" si="27"/>
        <v>93</v>
      </c>
      <c r="BB107" s="1">
        <f t="shared" si="28"/>
        <v>90</v>
      </c>
      <c r="BC107" s="16"/>
    </row>
    <row r="108" spans="1:55" ht="13" x14ac:dyDescent="0.25">
      <c r="A108" s="7" t="s">
        <v>1280</v>
      </c>
      <c r="B108" s="7" t="s">
        <v>1352</v>
      </c>
      <c r="C108" s="7" t="s">
        <v>1353</v>
      </c>
      <c r="D108" s="2">
        <v>59.155555555555601</v>
      </c>
      <c r="E108" s="8" t="s">
        <v>76</v>
      </c>
      <c r="F108" s="8">
        <v>10</v>
      </c>
      <c r="G108" s="8" t="s">
        <v>64</v>
      </c>
      <c r="H108" s="8">
        <v>7</v>
      </c>
      <c r="I108" s="8">
        <v>0</v>
      </c>
      <c r="J108" s="8"/>
      <c r="K108" s="8"/>
      <c r="L108" s="8"/>
      <c r="M108" s="8"/>
      <c r="N108" s="1">
        <f t="shared" si="26"/>
        <v>22.846666666666678</v>
      </c>
      <c r="O108" s="8">
        <v>1.5669999999999999</v>
      </c>
      <c r="P108" s="1">
        <f t="shared" si="15"/>
        <v>65.67</v>
      </c>
      <c r="Q108" s="8"/>
      <c r="R108" s="8"/>
      <c r="S108" s="8">
        <f t="shared" si="16"/>
        <v>39.402000000000001</v>
      </c>
      <c r="T108" s="8">
        <v>0</v>
      </c>
      <c r="U108" s="8">
        <v>0</v>
      </c>
      <c r="V108" s="8"/>
      <c r="W108" s="8"/>
      <c r="X108" s="8"/>
      <c r="Y108" s="8"/>
      <c r="Z108" s="8"/>
      <c r="AA108" s="8"/>
      <c r="AB108" s="8">
        <f t="shared" si="17"/>
        <v>0</v>
      </c>
      <c r="AC108" s="8"/>
      <c r="AD108" s="8"/>
      <c r="AE108" s="8"/>
      <c r="AF108" s="8"/>
      <c r="AG108" s="1">
        <f t="shared" si="18"/>
        <v>0</v>
      </c>
      <c r="AH108" s="20"/>
      <c r="AI108" s="20"/>
      <c r="AJ108" s="1"/>
      <c r="AK108" s="20"/>
      <c r="AL108" s="1"/>
      <c r="AM108" s="1"/>
      <c r="AN108" s="1"/>
      <c r="AO108" s="1">
        <f t="shared" si="19"/>
        <v>0</v>
      </c>
      <c r="AP108" s="1"/>
      <c r="AQ108" s="1"/>
      <c r="AR108" s="1"/>
      <c r="AS108" s="1"/>
      <c r="AT108" s="1"/>
      <c r="AU108" s="1" t="s">
        <v>65</v>
      </c>
      <c r="AV108" s="1">
        <v>0.1</v>
      </c>
      <c r="AW108" s="1">
        <f t="shared" si="20"/>
        <v>0.1</v>
      </c>
      <c r="AX108" s="1">
        <f t="shared" si="21"/>
        <v>62.248666666666679</v>
      </c>
      <c r="AY108" s="1">
        <f t="shared" si="22"/>
        <v>0.1</v>
      </c>
      <c r="AZ108" s="1">
        <f t="shared" si="23"/>
        <v>62.348666666666681</v>
      </c>
      <c r="BA108" s="1">
        <f t="shared" si="27"/>
        <v>97</v>
      </c>
      <c r="BB108" s="1">
        <f t="shared" si="28"/>
        <v>103</v>
      </c>
      <c r="BC108" s="16"/>
    </row>
    <row r="109" spans="1:55" ht="13" x14ac:dyDescent="0.25">
      <c r="A109" s="7" t="s">
        <v>1280</v>
      </c>
      <c r="B109" s="7" t="s">
        <v>1354</v>
      </c>
      <c r="C109" s="7" t="s">
        <v>1355</v>
      </c>
      <c r="D109" s="2">
        <f>AVERAGE(D85:D108)</f>
        <v>61.749497669251419</v>
      </c>
      <c r="E109" s="8" t="s">
        <v>76</v>
      </c>
      <c r="F109" s="8">
        <v>10</v>
      </c>
      <c r="G109" s="8" t="s">
        <v>64</v>
      </c>
      <c r="H109" s="8">
        <v>7</v>
      </c>
      <c r="I109" s="8">
        <v>0</v>
      </c>
      <c r="J109" s="8"/>
      <c r="K109" s="8"/>
      <c r="L109" s="8"/>
      <c r="M109" s="8"/>
      <c r="N109" s="1">
        <f t="shared" si="26"/>
        <v>23.624849300775423</v>
      </c>
      <c r="O109" s="8">
        <v>1.51</v>
      </c>
      <c r="P109" s="1">
        <f t="shared" si="15"/>
        <v>65.099999999999994</v>
      </c>
      <c r="Q109" s="8"/>
      <c r="R109" s="8"/>
      <c r="S109" s="8">
        <f t="shared" si="16"/>
        <v>39.059999999999995</v>
      </c>
      <c r="T109" s="8">
        <v>64.5</v>
      </c>
      <c r="U109" s="8">
        <v>6.45</v>
      </c>
      <c r="V109" s="16"/>
      <c r="W109" s="8"/>
      <c r="X109" s="8"/>
      <c r="Y109" s="8"/>
      <c r="Z109" s="8"/>
      <c r="AA109" s="8"/>
      <c r="AB109" s="8">
        <f t="shared" si="17"/>
        <v>0</v>
      </c>
      <c r="AC109" s="8"/>
      <c r="AD109" s="8"/>
      <c r="AE109" s="8"/>
      <c r="AF109" s="8"/>
      <c r="AG109" s="1">
        <f t="shared" si="18"/>
        <v>0</v>
      </c>
      <c r="AH109" s="17"/>
      <c r="AI109" s="17"/>
      <c r="AJ109" s="1"/>
      <c r="AK109" s="20"/>
      <c r="AL109" s="1"/>
      <c r="AM109" s="1"/>
      <c r="AN109" s="1"/>
      <c r="AO109" s="1">
        <f t="shared" si="19"/>
        <v>0</v>
      </c>
      <c r="AP109" s="1"/>
      <c r="AQ109" s="1"/>
      <c r="AR109" s="1"/>
      <c r="AS109" s="1"/>
      <c r="AT109" s="1"/>
      <c r="AU109" s="1" t="s">
        <v>65</v>
      </c>
      <c r="AV109" s="1">
        <v>0.1</v>
      </c>
      <c r="AW109" s="1">
        <f t="shared" si="20"/>
        <v>0.1</v>
      </c>
      <c r="AX109" s="1">
        <f t="shared" si="21"/>
        <v>69.134849300775414</v>
      </c>
      <c r="AY109" s="1">
        <f t="shared" si="22"/>
        <v>0.1</v>
      </c>
      <c r="AZ109" s="1">
        <f t="shared" si="23"/>
        <v>69.234849300775409</v>
      </c>
      <c r="BA109" s="1">
        <f t="shared" si="27"/>
        <v>99</v>
      </c>
      <c r="BB109" s="1">
        <f t="shared" si="28"/>
        <v>98</v>
      </c>
    </row>
    <row r="1048343" s="3" customFormat="1" ht="13" x14ac:dyDescent="0.25"/>
    <row r="1048344" s="3" customFormat="1" ht="13" x14ac:dyDescent="0.25"/>
    <row r="1048345" s="3" customFormat="1" ht="13" x14ac:dyDescent="0.25"/>
    <row r="1048346" s="3" customFormat="1" ht="13" x14ac:dyDescent="0.25"/>
    <row r="1048347" s="3" customFormat="1" ht="13" x14ac:dyDescent="0.25"/>
    <row r="1048348" s="3" customFormat="1" ht="13" x14ac:dyDescent="0.25"/>
    <row r="1048349" s="3" customFormat="1" ht="13" x14ac:dyDescent="0.25"/>
    <row r="1048350" s="3" customFormat="1" ht="13" x14ac:dyDescent="0.25"/>
    <row r="1048351" s="3" customFormat="1" ht="13" x14ac:dyDescent="0.25"/>
    <row r="1048352" s="3" customFormat="1" ht="13" x14ac:dyDescent="0.25"/>
    <row r="1048353" s="3" customFormat="1" ht="13" x14ac:dyDescent="0.25"/>
    <row r="1048354" s="3" customFormat="1" ht="13" x14ac:dyDescent="0.25"/>
    <row r="1048355" s="3" customFormat="1" ht="13" x14ac:dyDescent="0.25"/>
    <row r="1048356" s="3" customFormat="1" ht="13" x14ac:dyDescent="0.25"/>
    <row r="1048357" s="3" customFormat="1" ht="13" x14ac:dyDescent="0.25"/>
    <row r="1048358" s="3" customFormat="1" ht="13" x14ac:dyDescent="0.25"/>
    <row r="1048359" s="3" customFormat="1" ht="13" x14ac:dyDescent="0.25"/>
    <row r="1048360" s="3" customFormat="1" ht="13" x14ac:dyDescent="0.25"/>
    <row r="1048361" s="3" customFormat="1" ht="13" x14ac:dyDescent="0.25"/>
    <row r="1048362" s="3" customFormat="1" ht="13" x14ac:dyDescent="0.25"/>
    <row r="1048363" s="3" customFormat="1" ht="13" x14ac:dyDescent="0.25"/>
    <row r="1048364" s="3" customFormat="1" ht="13" x14ac:dyDescent="0.25"/>
    <row r="1048365" s="3" customFormat="1" ht="13" x14ac:dyDescent="0.25"/>
    <row r="1048366" s="3" customFormat="1" ht="13" x14ac:dyDescent="0.25"/>
    <row r="1048367" s="3" customFormat="1" ht="13" x14ac:dyDescent="0.25"/>
    <row r="1048368" s="3" customFormat="1" ht="13" x14ac:dyDescent="0.25"/>
    <row r="1048369" s="3" customFormat="1" ht="13" x14ac:dyDescent="0.25"/>
    <row r="1048370" s="3" customFormat="1" ht="13" x14ac:dyDescent="0.25"/>
    <row r="1048371" s="3" customFormat="1" ht="13" x14ac:dyDescent="0.25"/>
    <row r="1048372" s="3" customFormat="1" ht="13" x14ac:dyDescent="0.25"/>
    <row r="1048373" s="3" customFormat="1" ht="13" x14ac:dyDescent="0.25"/>
    <row r="1048374" s="3" customFormat="1" ht="13" x14ac:dyDescent="0.25"/>
    <row r="1048375" s="3" customFormat="1" ht="13" x14ac:dyDescent="0.25"/>
    <row r="1048376" s="3" customFormat="1" ht="13" x14ac:dyDescent="0.25"/>
    <row r="1048377" s="3" customFormat="1" ht="13" x14ac:dyDescent="0.25"/>
    <row r="1048378" s="3" customFormat="1" ht="13" x14ac:dyDescent="0.25"/>
    <row r="1048379" s="3" customFormat="1" ht="13" x14ac:dyDescent="0.25"/>
    <row r="1048380" s="3" customFormat="1" ht="13" x14ac:dyDescent="0.25"/>
    <row r="1048381" s="3" customFormat="1" ht="13" x14ac:dyDescent="0.25"/>
    <row r="1048382" s="3" customFormat="1" ht="13" x14ac:dyDescent="0.25"/>
    <row r="1048383" s="3" customFormat="1" ht="13" x14ac:dyDescent="0.25"/>
    <row r="1048384" s="3" customFormat="1" ht="13" x14ac:dyDescent="0.25"/>
    <row r="1048385" s="3" customFormat="1" ht="13" x14ac:dyDescent="0.25"/>
    <row r="1048386" s="3" customFormat="1" ht="13" x14ac:dyDescent="0.25"/>
    <row r="1048387" s="3" customFormat="1" ht="13" x14ac:dyDescent="0.25"/>
    <row r="1048388" s="3" customFormat="1" ht="13" x14ac:dyDescent="0.25"/>
    <row r="1048389" s="3" customFormat="1" ht="13" x14ac:dyDescent="0.25"/>
    <row r="1048390" s="3" customFormat="1" ht="13" x14ac:dyDescent="0.25"/>
    <row r="1048391" s="3" customFormat="1" ht="13" x14ac:dyDescent="0.25"/>
    <row r="1048392" s="3" customFormat="1" ht="13" x14ac:dyDescent="0.25"/>
    <row r="1048393" s="3" customFormat="1" ht="13" x14ac:dyDescent="0.25"/>
    <row r="1048394" s="3" customFormat="1" ht="13" x14ac:dyDescent="0.25"/>
    <row r="1048395" s="3" customFormat="1" ht="13" x14ac:dyDescent="0.25"/>
    <row r="1048396" s="3" customFormat="1" ht="13" x14ac:dyDescent="0.25"/>
    <row r="1048397" s="3" customFormat="1" ht="13" x14ac:dyDescent="0.25"/>
    <row r="1048398" s="3" customFormat="1" ht="13" x14ac:dyDescent="0.25"/>
    <row r="1048399" s="3" customFormat="1" ht="13" x14ac:dyDescent="0.25"/>
    <row r="1048400" s="3" customFormat="1" ht="13" x14ac:dyDescent="0.25"/>
    <row r="1048401" s="3" customFormat="1" ht="13" x14ac:dyDescent="0.25"/>
    <row r="1048402" s="3" customFormat="1" ht="13" x14ac:dyDescent="0.25"/>
    <row r="1048403" s="3" customFormat="1" ht="13" x14ac:dyDescent="0.25"/>
    <row r="1048404" s="3" customFormat="1" ht="13" x14ac:dyDescent="0.25"/>
    <row r="1048405" s="3" customFormat="1" ht="13" x14ac:dyDescent="0.25"/>
    <row r="1048406" s="3" customFormat="1" ht="13" x14ac:dyDescent="0.25"/>
    <row r="1048407" s="3" customFormat="1" ht="13" x14ac:dyDescent="0.25"/>
    <row r="1048408" s="3" customFormat="1" ht="13" x14ac:dyDescent="0.25"/>
    <row r="1048409" s="3" customFormat="1" ht="13" x14ac:dyDescent="0.25"/>
    <row r="1048410" s="3" customFormat="1" ht="13" x14ac:dyDescent="0.25"/>
    <row r="1048411" s="3" customFormat="1" ht="13" x14ac:dyDescent="0.25"/>
    <row r="1048412" s="3" customFormat="1" ht="13" x14ac:dyDescent="0.25"/>
    <row r="1048413" s="3" customFormat="1" ht="13" x14ac:dyDescent="0.25"/>
    <row r="1048414" s="3" customFormat="1" ht="13" x14ac:dyDescent="0.25"/>
    <row r="1048415" s="3" customFormat="1" ht="13" x14ac:dyDescent="0.25"/>
    <row r="1048416" s="3" customFormat="1" ht="13" x14ac:dyDescent="0.25"/>
    <row r="1048417" s="3" customFormat="1" ht="13" x14ac:dyDescent="0.25"/>
    <row r="1048418" s="3" customFormat="1" ht="13" x14ac:dyDescent="0.25"/>
    <row r="1048419" s="3" customFormat="1" ht="13" x14ac:dyDescent="0.25"/>
    <row r="1048420" s="3" customFormat="1" ht="13" x14ac:dyDescent="0.25"/>
    <row r="1048421" s="3" customFormat="1" ht="13" x14ac:dyDescent="0.25"/>
    <row r="1048422" s="3" customFormat="1" ht="13" x14ac:dyDescent="0.25"/>
    <row r="1048423" s="3" customFormat="1" ht="13" x14ac:dyDescent="0.25"/>
    <row r="1048424" s="3" customFormat="1" ht="13" x14ac:dyDescent="0.25"/>
    <row r="1048425" s="3" customFormat="1" ht="13" x14ac:dyDescent="0.25"/>
    <row r="1048426" s="3" customFormat="1" ht="13" x14ac:dyDescent="0.25"/>
    <row r="1048427" s="3" customFormat="1" ht="13" x14ac:dyDescent="0.25"/>
    <row r="1048428" s="3" customFormat="1" ht="13" x14ac:dyDescent="0.25"/>
    <row r="1048429" s="3" customFormat="1" ht="13" x14ac:dyDescent="0.25"/>
    <row r="1048430" s="3" customFormat="1" ht="13" x14ac:dyDescent="0.25"/>
    <row r="1048431" s="3" customFormat="1" ht="13" x14ac:dyDescent="0.25"/>
    <row r="1048432" s="3" customFormat="1" ht="13" x14ac:dyDescent="0.25"/>
    <row r="1048433" s="3" customFormat="1" ht="13" x14ac:dyDescent="0.25"/>
    <row r="1048434" s="3" customFormat="1" ht="13" x14ac:dyDescent="0.25"/>
    <row r="1048435" s="3" customFormat="1" ht="13" x14ac:dyDescent="0.25"/>
    <row r="1048436" s="3" customFormat="1" ht="13" x14ac:dyDescent="0.25"/>
    <row r="1048437" s="3" customFormat="1" ht="13" x14ac:dyDescent="0.25"/>
    <row r="1048438" s="3" customFormat="1" ht="13" x14ac:dyDescent="0.25"/>
    <row r="1048439" s="3" customFormat="1" ht="13" x14ac:dyDescent="0.25"/>
    <row r="1048440" s="3" customFormat="1" ht="13" x14ac:dyDescent="0.25"/>
    <row r="1048441" s="3" customFormat="1" ht="13" x14ac:dyDescent="0.25"/>
    <row r="1048442" s="3" customFormat="1" ht="13" x14ac:dyDescent="0.25"/>
    <row r="1048443" s="3" customFormat="1" ht="13" x14ac:dyDescent="0.25"/>
    <row r="1048444" s="3" customFormat="1" ht="13" x14ac:dyDescent="0.25"/>
    <row r="1048445" s="3" customFormat="1" ht="13" x14ac:dyDescent="0.25"/>
    <row r="1048446" s="3" customFormat="1" ht="13" x14ac:dyDescent="0.25"/>
    <row r="1048447" s="3" customFormat="1" ht="13" x14ac:dyDescent="0.25"/>
    <row r="1048448" s="3" customFormat="1" ht="13" x14ac:dyDescent="0.25"/>
    <row r="1048449" s="3" customFormat="1" ht="13" x14ac:dyDescent="0.25"/>
    <row r="1048450" s="3" customFormat="1" ht="13" x14ac:dyDescent="0.25"/>
    <row r="1048451" s="3" customFormat="1" ht="13" x14ac:dyDescent="0.25"/>
    <row r="1048452" s="3" customFormat="1" ht="13" x14ac:dyDescent="0.25"/>
    <row r="1048453" s="3" customFormat="1" ht="13" x14ac:dyDescent="0.25"/>
    <row r="1048454" s="3" customFormat="1" ht="13" x14ac:dyDescent="0.25"/>
    <row r="1048455" s="3" customFormat="1" ht="13" x14ac:dyDescent="0.25"/>
    <row r="1048456" s="3" customFormat="1" ht="13" x14ac:dyDescent="0.25"/>
    <row r="1048457" s="3" customFormat="1" ht="13" x14ac:dyDescent="0.25"/>
    <row r="1048458" s="3" customFormat="1" ht="13" x14ac:dyDescent="0.25"/>
    <row r="1048459" s="3" customFormat="1" ht="13" x14ac:dyDescent="0.25"/>
    <row r="1048460" s="3" customFormat="1" ht="13" x14ac:dyDescent="0.25"/>
    <row r="1048461" s="3" customFormat="1" ht="13" x14ac:dyDescent="0.25"/>
    <row r="1048462" s="3" customFormat="1" ht="13" x14ac:dyDescent="0.25"/>
    <row r="1048463" s="3" customFormat="1" ht="13" x14ac:dyDescent="0.25"/>
    <row r="1048464" s="3" customFormat="1" ht="13" x14ac:dyDescent="0.25"/>
    <row r="1048465" s="3" customFormat="1" ht="13" x14ac:dyDescent="0.25"/>
    <row r="1048466" s="3" customFormat="1" ht="13" x14ac:dyDescent="0.25"/>
    <row r="1048467" s="3" customFormat="1" ht="13" x14ac:dyDescent="0.25"/>
    <row r="1048468" s="3" customFormat="1" ht="13" x14ac:dyDescent="0.25"/>
    <row r="1048469" s="3" customFormat="1" ht="13" x14ac:dyDescent="0.25"/>
    <row r="1048470" s="3" customFormat="1" ht="13" x14ac:dyDescent="0.25"/>
    <row r="1048471" s="3" customFormat="1" ht="13" x14ac:dyDescent="0.25"/>
    <row r="1048472" s="3" customFormat="1" ht="13" x14ac:dyDescent="0.25"/>
    <row r="1048473" s="3" customFormat="1" ht="13" x14ac:dyDescent="0.25"/>
    <row r="1048474" s="3" customFormat="1" ht="13" x14ac:dyDescent="0.25"/>
    <row r="1048475" s="3" customFormat="1" ht="13" x14ac:dyDescent="0.25"/>
    <row r="1048476" s="3" customFormat="1" ht="13" x14ac:dyDescent="0.25"/>
    <row r="1048477" s="3" customFormat="1" ht="13" x14ac:dyDescent="0.25"/>
    <row r="1048478" s="3" customFormat="1" ht="13" x14ac:dyDescent="0.25"/>
    <row r="1048479" s="3" customFormat="1" ht="13" x14ac:dyDescent="0.25"/>
    <row r="1048480" s="3" customFormat="1" ht="13" x14ac:dyDescent="0.25"/>
    <row r="1048481" s="3" customFormat="1" ht="13" x14ac:dyDescent="0.25"/>
    <row r="1048482" s="3" customFormat="1" ht="13" x14ac:dyDescent="0.25"/>
    <row r="1048483" s="3" customFormat="1" ht="13" x14ac:dyDescent="0.25"/>
    <row r="1048484" s="3" customFormat="1" ht="13" x14ac:dyDescent="0.25"/>
    <row r="1048485" s="3" customFormat="1" ht="13" x14ac:dyDescent="0.25"/>
    <row r="1048486" s="3" customFormat="1" ht="13" x14ac:dyDescent="0.25"/>
    <row r="1048487" s="3" customFormat="1" ht="13" x14ac:dyDescent="0.25"/>
    <row r="1048488" s="3" customFormat="1" ht="13" x14ac:dyDescent="0.25"/>
    <row r="1048489" s="3" customFormat="1" ht="13" x14ac:dyDescent="0.25"/>
    <row r="1048490" s="3" customFormat="1" ht="13" x14ac:dyDescent="0.25"/>
    <row r="1048491" s="3" customFormat="1" ht="13" x14ac:dyDescent="0.25"/>
    <row r="1048492" s="3" customFormat="1" ht="13" x14ac:dyDescent="0.25"/>
    <row r="1048493" s="3" customFormat="1" ht="13" x14ac:dyDescent="0.25"/>
    <row r="1048494" s="3" customFormat="1" ht="13" x14ac:dyDescent="0.25"/>
    <row r="1048495" s="3" customFormat="1" ht="13" x14ac:dyDescent="0.25"/>
    <row r="1048496" s="3" customFormat="1" ht="13" x14ac:dyDescent="0.25"/>
    <row r="1048497" s="3" customFormat="1" ht="13" x14ac:dyDescent="0.25"/>
    <row r="1048498" s="3" customFormat="1" ht="13" x14ac:dyDescent="0.25"/>
    <row r="1048499" s="3" customFormat="1" ht="13" x14ac:dyDescent="0.25"/>
    <row r="1048500" s="3" customFormat="1" ht="13" x14ac:dyDescent="0.25"/>
    <row r="1048501" s="3" customFormat="1" ht="13" x14ac:dyDescent="0.25"/>
    <row r="1048502" s="3" customFormat="1" ht="13" x14ac:dyDescent="0.25"/>
    <row r="1048503" s="3" customFormat="1" ht="13" x14ac:dyDescent="0.25"/>
    <row r="1048504" s="3" customFormat="1" ht="13" x14ac:dyDescent="0.25"/>
    <row r="1048505" s="3" customFormat="1" ht="13" x14ac:dyDescent="0.25"/>
    <row r="1048506" s="3" customFormat="1" ht="13" x14ac:dyDescent="0.25"/>
    <row r="1048507" s="3" customFormat="1" ht="13" x14ac:dyDescent="0.25"/>
    <row r="1048508" s="3" customFormat="1" ht="13" x14ac:dyDescent="0.25"/>
    <row r="1048509" s="3" customFormat="1" ht="13" x14ac:dyDescent="0.25"/>
    <row r="1048510" s="3" customFormat="1" ht="13" x14ac:dyDescent="0.25"/>
    <row r="1048511" s="3" customFormat="1" ht="13" x14ac:dyDescent="0.25"/>
    <row r="1048512" s="3" customFormat="1" ht="13" x14ac:dyDescent="0.25"/>
    <row r="1048513" s="3" customFormat="1" ht="13" x14ac:dyDescent="0.25"/>
    <row r="1048514" s="3" customFormat="1" ht="13" x14ac:dyDescent="0.25"/>
    <row r="1048515" s="3" customFormat="1" ht="13" x14ac:dyDescent="0.25"/>
    <row r="1048516" s="3" customFormat="1" ht="13" x14ac:dyDescent="0.25"/>
    <row r="1048517" s="3" customFormat="1" ht="13" x14ac:dyDescent="0.25"/>
    <row r="1048518" s="3" customFormat="1" ht="13" x14ac:dyDescent="0.25"/>
    <row r="1048519" s="3" customFormat="1" ht="13" x14ac:dyDescent="0.25"/>
    <row r="1048520" s="3" customFormat="1" ht="13" x14ac:dyDescent="0.25"/>
    <row r="1048521" s="3" customFormat="1" ht="13" x14ac:dyDescent="0.25"/>
    <row r="1048522" s="3" customFormat="1" ht="13" x14ac:dyDescent="0.25"/>
    <row r="1048523" s="3" customFormat="1" ht="13" x14ac:dyDescent="0.25"/>
    <row r="1048524" s="3" customFormat="1" ht="13" x14ac:dyDescent="0.25"/>
    <row r="1048525" s="3" customFormat="1" ht="13" x14ac:dyDescent="0.25"/>
    <row r="1048526" s="3" customFormat="1" ht="13" x14ac:dyDescent="0.25"/>
    <row r="1048527" s="3" customFormat="1" ht="13" x14ac:dyDescent="0.25"/>
    <row r="1048528" s="3" customFormat="1" ht="13" x14ac:dyDescent="0.25"/>
    <row r="1048529" s="3" customFormat="1" ht="13" x14ac:dyDescent="0.25"/>
    <row r="1048530" s="3" customFormat="1" ht="13" x14ac:dyDescent="0.25"/>
    <row r="1048531" s="3" customFormat="1" ht="13" x14ac:dyDescent="0.25"/>
    <row r="1048532" s="3" customFormat="1" ht="13" x14ac:dyDescent="0.25"/>
    <row r="1048533" s="3" customFormat="1" ht="13" x14ac:dyDescent="0.25"/>
    <row r="1048534" s="3" customFormat="1" ht="13" x14ac:dyDescent="0.25"/>
    <row r="1048535" s="3" customFormat="1" ht="13" x14ac:dyDescent="0.25"/>
    <row r="1048536" s="3" customFormat="1" ht="13" x14ac:dyDescent="0.25"/>
    <row r="1048537" s="3" customFormat="1" ht="13" x14ac:dyDescent="0.25"/>
    <row r="1048538" s="3" customFormat="1" ht="13" x14ac:dyDescent="0.25"/>
    <row r="1048539" s="3" customFormat="1" ht="13" x14ac:dyDescent="0.25"/>
    <row r="1048540" s="3" customFormat="1" ht="13" x14ac:dyDescent="0.25"/>
    <row r="1048541" s="3" customFormat="1" ht="13" x14ac:dyDescent="0.25"/>
    <row r="1048542" s="3" customFormat="1" ht="13" x14ac:dyDescent="0.25"/>
    <row r="1048543" s="3" customFormat="1" ht="13" x14ac:dyDescent="0.25"/>
    <row r="1048544" s="3" customFormat="1" ht="13" x14ac:dyDescent="0.25"/>
    <row r="1048545" s="3" customFormat="1" ht="13" x14ac:dyDescent="0.25"/>
    <row r="1048546" s="3" customFormat="1" ht="13" x14ac:dyDescent="0.25"/>
    <row r="1048547" s="3" customFormat="1" ht="13" x14ac:dyDescent="0.25"/>
    <row r="1048548" s="3" customFormat="1" ht="13" x14ac:dyDescent="0.25"/>
    <row r="1048549" s="3" customFormat="1" ht="13" x14ac:dyDescent="0.25"/>
    <row r="1048550" s="3" customFormat="1" ht="13" x14ac:dyDescent="0.25"/>
    <row r="1048551" s="3" customFormat="1" ht="13" x14ac:dyDescent="0.25"/>
    <row r="1048552" s="3" customFormat="1" ht="13" x14ac:dyDescent="0.25"/>
    <row r="1048553" s="3" customFormat="1" ht="13" x14ac:dyDescent="0.25"/>
    <row r="1048554" s="3" customFormat="1" ht="13" x14ac:dyDescent="0.25"/>
    <row r="1048555" s="3" customFormat="1" ht="13" x14ac:dyDescent="0.25"/>
    <row r="1048556" s="3" customFormat="1" ht="13" x14ac:dyDescent="0.25"/>
    <row r="1048557" s="3" customFormat="1" ht="13" x14ac:dyDescent="0.25"/>
    <row r="1048558" s="3" customFormat="1" ht="13" x14ac:dyDescent="0.25"/>
    <row r="1048559" s="3" customFormat="1" ht="13" x14ac:dyDescent="0.25"/>
    <row r="1048560" s="3" customFormat="1" ht="13" x14ac:dyDescent="0.25"/>
    <row r="1048561" s="3" customFormat="1" ht="13" x14ac:dyDescent="0.25"/>
    <row r="1048562" s="3" customFormat="1" ht="13" x14ac:dyDescent="0.25"/>
    <row r="1048563" s="3" customFormat="1" ht="13" x14ac:dyDescent="0.25"/>
    <row r="1048564" s="3" customFormat="1" ht="13" x14ac:dyDescent="0.25"/>
    <row r="1048565" s="3" customFormat="1" ht="13" x14ac:dyDescent="0.25"/>
    <row r="1048566" s="3" customFormat="1" ht="13" x14ac:dyDescent="0.25"/>
    <row r="1048567" s="3" customFormat="1" ht="13" x14ac:dyDescent="0.25"/>
    <row r="1048568" s="3" customFormat="1" ht="13" x14ac:dyDescent="0.25"/>
    <row r="1048569" s="3" customFormat="1" ht="13" x14ac:dyDescent="0.25"/>
    <row r="1048570" s="3" customFormat="1" ht="13" x14ac:dyDescent="0.25"/>
    <row r="1048571" s="3" customFormat="1" ht="13" x14ac:dyDescent="0.25"/>
    <row r="1048572" s="3" customFormat="1" ht="13" x14ac:dyDescent="0.25"/>
    <row r="1048573" s="3" customFormat="1" ht="13" x14ac:dyDescent="0.25"/>
    <row r="1048574" s="3" customFormat="1" ht="13" x14ac:dyDescent="0.25"/>
    <row r="1048575" s="3" customFormat="1" ht="13" x14ac:dyDescent="0.25"/>
    <row r="1048576" s="3" customFormat="1" ht="13" x14ac:dyDescent="0.25"/>
  </sheetData>
  <sheetProtection formatCells="0" insertHyperlinks="0" autoFilter="0"/>
  <autoFilter ref="A4:BK4" xr:uid="{00000000-0001-0000-0500-000000000000}"/>
  <mergeCells count="52">
    <mergeCell ref="AZ1:AZ4"/>
    <mergeCell ref="BA1:BA4"/>
    <mergeCell ref="BB1:BB4"/>
    <mergeCell ref="AU3:AU4"/>
    <mergeCell ref="AV3:AV4"/>
    <mergeCell ref="AW2:AW4"/>
    <mergeCell ref="AX1:AX4"/>
    <mergeCell ref="AY1:AY4"/>
    <mergeCell ref="AP3:AP4"/>
    <mergeCell ref="AQ3:AQ4"/>
    <mergeCell ref="AR3:AR4"/>
    <mergeCell ref="AS3:AS4"/>
    <mergeCell ref="AT3:AT4"/>
    <mergeCell ref="AK3:AK4"/>
    <mergeCell ref="AL3:AL4"/>
    <mergeCell ref="AM3:AM4"/>
    <mergeCell ref="AN3:AN4"/>
    <mergeCell ref="AO2:AO4"/>
    <mergeCell ref="AC3:AC4"/>
    <mergeCell ref="AD3:AD4"/>
    <mergeCell ref="AE3:AE4"/>
    <mergeCell ref="AF3:AF4"/>
    <mergeCell ref="AG2:AG4"/>
    <mergeCell ref="X3:X4"/>
    <mergeCell ref="Y3:Y4"/>
    <mergeCell ref="Z3:Z4"/>
    <mergeCell ref="AA3:AA4"/>
    <mergeCell ref="AB2:AB4"/>
    <mergeCell ref="E3:M3"/>
    <mergeCell ref="AH3:AJ3"/>
    <mergeCell ref="A3:A4"/>
    <mergeCell ref="B3:B4"/>
    <mergeCell ref="C3:C4"/>
    <mergeCell ref="D3:D4"/>
    <mergeCell ref="N2:N4"/>
    <mergeCell ref="O3:O4"/>
    <mergeCell ref="P3:P4"/>
    <mergeCell ref="Q3:Q4"/>
    <mergeCell ref="R3:R4"/>
    <mergeCell ref="S2:S4"/>
    <mergeCell ref="T3:T4"/>
    <mergeCell ref="U2:U4"/>
    <mergeCell ref="V3:V4"/>
    <mergeCell ref="W3:W4"/>
    <mergeCell ref="D1:U1"/>
    <mergeCell ref="V1:AV1"/>
    <mergeCell ref="D2:M2"/>
    <mergeCell ref="O2:R2"/>
    <mergeCell ref="V2:Y2"/>
    <mergeCell ref="AC2:AF2"/>
    <mergeCell ref="AH2:AN2"/>
    <mergeCell ref="AP2:AV2"/>
  </mergeCells>
  <phoneticPr fontId="11" type="noConversion"/>
  <pageMargins left="0.75" right="0.75" top="1" bottom="1" header="0.5" footer="0.5"/>
  <pageSetup paperSize="9" orientation="portrait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ixelators xmlns="https://web.wps.cn/et/2018/main" xmlns:s="http://schemas.openxmlformats.org/spreadsheetml/2006/main">
  <pixelatorList sheetStid="6"/>
  <pixelatorList sheetStid="1"/>
  <pixelatorList sheetStid="3"/>
  <pixelatorList sheetStid="4"/>
  <pixelatorList sheetStid="2"/>
  <pixelatorList sheetStid="5"/>
  <pixelatorList sheetStid="8"/>
  <pixelatorList sheetStid="10"/>
  <pixelatorList sheetStid="11"/>
</pixelators>
</file>

<file path=customXml/item2.xml><?xml version="1.0" encoding="utf-8"?>
<woProps xmlns="https://web.wps.cn/et/2018/main" xmlns:s="http://schemas.openxmlformats.org/spreadsheetml/2006/main">
  <woSheetsProps>
    <woSheetProps sheetStid="6" interlineOnOff="0" interlineColor="0" isDbSheet="0" isDashBoardSheet="0">
      <cellprotection/>
    </woSheetProps>
    <woSheetProps sheetStid="1" interlineOnOff="0" interlineColor="0" isDbSheet="0" isDashBoardSheet="0">
      <cellprotection/>
    </woSheetProps>
    <woSheetProps sheetStid="3" interlineOnOff="0" interlineColor="0" isDbSheet="0" isDashBoardSheet="0">
      <cellprotection/>
    </woSheetProps>
    <woSheetProps sheetStid="4" interlineOnOff="0" interlineColor="0" isDbSheet="0" isDashBoardSheet="0">
      <cellprotection/>
    </woSheetProps>
    <woSheetProps sheetStid="2" interlineOnOff="0" interlineColor="0" isDbSheet="0" isDashBoardSheet="0">
      <cellprotection/>
    </woSheetProps>
    <woSheetProps sheetStid="5" interlineOnOff="0" interlineColor="0" isDbSheet="0" isDashBoardSheet="0">
      <cellprotection/>
    </woSheetProps>
    <woSheetProps sheetStid="8" interlineOnOff="0" interlineColor="0" isDbSheet="0" isDashBoardSheet="0">
      <cellprotection/>
    </woSheetProps>
    <woSheetProps sheetStid="10" interlineOnOff="0" interlineColor="0" isDbSheet="0" isDashBoardSheet="0">
      <cellprotection/>
    </woSheetProps>
  </woSheetsProps>
  <woBookProps>
    <bookSettings isFilterShared="0" coreConquerUserId="" isAutoUpdatePaused="0" filterType="user" isMergeTasksAutoUpdate="0" isInserPicAsAttachment="0"/>
  </woBookProps>
</woProps>
</file>

<file path=customXml/item3.xml><?xml version="1.0" encoding="utf-8"?>
<autofilters xmlns="https://web.wps.cn/et/2018/main">
  <sheetItem sheetStid="6">
    <filterData filterID="1221034544"/>
    <filterData filterID="726073049"/>
    <filterData filterID="458150441"/>
    <autofilterInfo filterID="726073049">
      <autoFilter xmlns="http://schemas.openxmlformats.org/spreadsheetml/2006/main" ref="A4:BB35"/>
    </autofilterInfo>
    <autofilterInfo filterID="458150441">
      <autoFilter xmlns="http://schemas.openxmlformats.org/spreadsheetml/2006/main" ref="A4:BB35"/>
    </autofilterInfo>
    <autofilterInfo filterID="1221034544">
      <autoFilter xmlns="http://schemas.openxmlformats.org/spreadsheetml/2006/main" ref="A4:BB35"/>
    </autofilterInfo>
  </sheetItem>
  <sheetItem sheetStid="1">
    <filterData filterID="1221034544"/>
    <filterData filterID="896521749"/>
    <filterData filterID="325443774"/>
    <filterData filterID="260246329"/>
    <filterData filterID="458150441"/>
    <autofilterInfo filterID="1221034544">
      <autoFilter xmlns="http://schemas.openxmlformats.org/spreadsheetml/2006/main" ref="A4:BB80"/>
    </autofilterInfo>
    <autofilterInfo filterID="458150441">
      <autoFilter xmlns="http://schemas.openxmlformats.org/spreadsheetml/2006/main" ref="A4:BB80"/>
    </autofilterInfo>
    <autofilterInfo filterID="260246329">
      <autoFilter xmlns="http://schemas.openxmlformats.org/spreadsheetml/2006/main" ref="A4:BB80"/>
    </autofilterInfo>
    <autofilterInfo filterID="896521749">
      <autoFilter xmlns="http://schemas.openxmlformats.org/spreadsheetml/2006/main" ref="A4:BB80"/>
    </autofilterInfo>
    <autofilterInfo filterID="325443774">
      <autoFilter xmlns="http://schemas.openxmlformats.org/spreadsheetml/2006/main" ref="A4:BB80"/>
    </autofilterInfo>
  </sheetItem>
  <sheetItem sheetStid="3">
    <filterData filterID="1221034544"/>
    <filterData filterID="260246329"/>
    <filterData filterID="458150441"/>
    <filterData filterID="726073049"/>
    <autofilterInfo filterID="726073049">
      <autoFilter xmlns="http://schemas.openxmlformats.org/spreadsheetml/2006/main" ref="A4:BB61"/>
    </autofilterInfo>
    <autofilterInfo filterID="458150441">
      <autoFilter xmlns="http://schemas.openxmlformats.org/spreadsheetml/2006/main" ref="A4:BB61"/>
    </autofilterInfo>
    <autofilterInfo filterID="260246329">
      <autoFilter xmlns="http://schemas.openxmlformats.org/spreadsheetml/2006/main" ref="A4:BB61"/>
    </autofilterInfo>
    <autofilterInfo filterID="1221034544">
      <autoFilter xmlns="http://schemas.openxmlformats.org/spreadsheetml/2006/main" ref="A4:BB61"/>
    </autofilterInfo>
  </sheetItem>
  <sheetItem sheetStid="4">
    <filterData filterID="260246329"/>
    <filterData filterID="458150441"/>
    <filterData filterID="890938597">
      <hiddenRange rowFrom="4" rowTo="40"/>
    </filterData>
    <filterData filterID="1221034544"/>
    <filterData filterID="553505670"/>
    <filterData filterID="464585662"/>
    <filterData filterID="857992658"/>
    <filterData filterID="325443774"/>
    <filterData filterID="896521749"/>
    <filterData filterID="726073049"/>
    <autofilterInfo filterID="260246329">
      <autoFilter xmlns="http://schemas.openxmlformats.org/spreadsheetml/2006/main" ref="A4:BB116"/>
    </autofilterInfo>
    <autofilterInfo filterID="458150441">
      <autoFilter xmlns="http://schemas.openxmlformats.org/spreadsheetml/2006/main" ref="A4:BB116">
        <filterColumn colId="0">
          <customFilters>
            <customFilter operator="equal" val="2020通信工程02"/>
          </customFilters>
        </filterColumn>
      </autoFilter>
    </autofilterInfo>
    <autofilterInfo filterID="890938597">
      <autoFilter xmlns="http://schemas.openxmlformats.org/spreadsheetml/2006/main" ref="A4:BB116">
        <filterColumn colId="0">
          <customFilters>
            <customFilter operator="equal" val="2020通信工程03"/>
            <customFilter operator="equal" val="2020通信工程02"/>
          </customFilters>
        </filterColumn>
      </autoFilter>
    </autofilterInfo>
    <autofilterInfo filterID="1221034544">
      <autoFilter xmlns="http://schemas.openxmlformats.org/spreadsheetml/2006/main" ref="A4:BB116"/>
    </autofilterInfo>
    <autofilterInfo filterID="857992658">
      <autoFilter xmlns="http://schemas.openxmlformats.org/spreadsheetml/2006/main" ref="A4:BB116">
        <filterColumn colId="0">
          <customFilters>
            <customFilter operator="equal" val="2020通信工程02"/>
          </customFilters>
        </filterColumn>
      </autoFilter>
    </autofilterInfo>
    <autofilterInfo filterID="464585662">
      <autoFilter xmlns="http://schemas.openxmlformats.org/spreadsheetml/2006/main" ref="A4:BB116">
        <filterColumn colId="0">
          <customFilters>
            <customFilter operator="equal" val="2020通信工程02"/>
          </customFilters>
        </filterColumn>
      </autoFilter>
    </autofilterInfo>
    <autofilterInfo filterID="553505670">
      <autoFilter xmlns="http://schemas.openxmlformats.org/spreadsheetml/2006/main" ref="A4:BB116">
        <filterColumn colId="0">
          <customFilters>
            <customFilter operator="equal" val="2020通信工程02"/>
          </customFilters>
        </filterColumn>
      </autoFilter>
    </autofilterInfo>
    <autofilterInfo filterID="325443774">
      <autoFilter xmlns="http://schemas.openxmlformats.org/spreadsheetml/2006/main" ref="A4:BB116"/>
    </autofilterInfo>
    <autofilterInfo filterID="896521749">
      <autoFilter xmlns="http://schemas.openxmlformats.org/spreadsheetml/2006/main" ref="A4:BB116">
        <filterColumn colId="0">
          <customFilters>
            <customFilter operator="equal" val="2020通信工程02"/>
          </customFilters>
        </filterColumn>
      </autoFilter>
    </autofilterInfo>
    <autofilterInfo filterID="726073049">
      <autoFilter xmlns="http://schemas.openxmlformats.org/spreadsheetml/2006/main" ref="A4:BB116"/>
    </autofilterInfo>
  </sheetItem>
  <sheetItem sheetStid="2">
    <filterData filterID="1221034544"/>
    <filterData filterID="325443774"/>
    <filterData filterID="260246329"/>
    <filterData filterID="458150441"/>
    <filterData filterID="726073049"/>
    <autofilterInfo filterID="726073049">
      <autoFilter xmlns="http://schemas.openxmlformats.org/spreadsheetml/2006/main" ref="A4:BB49"/>
    </autofilterInfo>
    <autofilterInfo filterID="325443774">
      <autoFilter xmlns="http://schemas.openxmlformats.org/spreadsheetml/2006/main" ref="A4:BB49"/>
    </autofilterInfo>
    <autofilterInfo filterID="260246329">
      <autoFilter xmlns="http://schemas.openxmlformats.org/spreadsheetml/2006/main" ref="A4:BB49"/>
    </autofilterInfo>
    <autofilterInfo filterID="458150441">
      <autoFilter xmlns="http://schemas.openxmlformats.org/spreadsheetml/2006/main" ref="A4:BB49"/>
    </autofilterInfo>
    <autofilterInfo filterID="1221034544">
      <autoFilter xmlns="http://schemas.openxmlformats.org/spreadsheetml/2006/main" ref="A4:BB49"/>
    </autofilterInfo>
  </sheetItem>
  <sheetItem sheetStid="5">
    <filterData filterID="1245116130">
      <hiddenRange rowFrom="4" rowTo="85"/>
      <hiddenRange rowFrom="87" rowTo="108"/>
    </filterData>
    <filterData filterID="260246329"/>
    <filterData filterID="1221034544"/>
    <filterData filterID="458150441"/>
    <filterData filterID="518622697"/>
    <filterData filterID="726073049"/>
    <filterData filterID="896521749"/>
    <filterData filterID="857992658"/>
    <filterData filterID="464585662"/>
    <filterData filterID="553505670"/>
    <filterData filterID="325443774"/>
    <autofilterInfo filterID="1221034544">
      <autoFilter xmlns="http://schemas.openxmlformats.org/spreadsheetml/2006/main" ref="A4:BB109"/>
    </autofilterInfo>
    <autofilterInfo filterID="896521749">
      <autoFilter xmlns="http://schemas.openxmlformats.org/spreadsheetml/2006/main" ref="A4:BB109">
        <filterColumn colId="0">
          <customFilters>
            <customFilter operator="equal" val="2020自动化04"/>
          </customFilters>
        </filterColumn>
      </autoFilter>
    </autofilterInfo>
    <autofilterInfo filterID="518622697">
      <autoFilter xmlns="http://schemas.openxmlformats.org/spreadsheetml/2006/main" ref="A4:BB109">
        <filterColumn colId="0">
          <customFilters>
            <customFilter operator="equal" val="2020自动化04"/>
          </customFilters>
        </filterColumn>
      </autoFilter>
    </autofilterInfo>
    <autofilterInfo filterID="726073049">
      <autoFilter xmlns="http://schemas.openxmlformats.org/spreadsheetml/2006/main" ref="A4:BB109"/>
    </autofilterInfo>
    <autofilterInfo filterID="458150441">
      <autoFilter xmlns="http://schemas.openxmlformats.org/spreadsheetml/2006/main" ref="A4:BB109">
        <filterColumn colId="0">
          <customFilters>
            <customFilter operator="equal" val="2020自动化04"/>
          </customFilters>
        </filterColumn>
      </autoFilter>
    </autofilterInfo>
    <autofilterInfo filterID="553505670">
      <autoFilter xmlns="http://schemas.openxmlformats.org/spreadsheetml/2006/main" ref="A4:BB109">
        <filterColumn colId="0">
          <customFilters>
            <customFilter operator="equal" val="2020自动化04"/>
          </customFilters>
        </filterColumn>
      </autoFilter>
    </autofilterInfo>
    <autofilterInfo filterID="325443774">
      <autoFilter xmlns="http://schemas.openxmlformats.org/spreadsheetml/2006/main" ref="A4:BB109"/>
    </autofilterInfo>
    <autofilterInfo filterID="464585662">
      <autoFilter xmlns="http://schemas.openxmlformats.org/spreadsheetml/2006/main" ref="A4:BB109">
        <filterColumn colId="0">
          <customFilters>
            <customFilter operator="equal" val="2020自动化04"/>
          </customFilters>
        </filterColumn>
      </autoFilter>
    </autofilterInfo>
    <autofilterInfo filterID="857992658">
      <autoFilter xmlns="http://schemas.openxmlformats.org/spreadsheetml/2006/main" ref="A4:BB109">
        <filterColumn colId="0">
          <customFilters>
            <customFilter operator="equal" val="2020自动化04"/>
          </customFilters>
        </filterColumn>
      </autoFilter>
    </autofilterInfo>
    <autofilterInfo filterID="260246329">
      <autoFilter xmlns="http://schemas.openxmlformats.org/spreadsheetml/2006/main" ref="A4:BB109"/>
    </autofilterInfo>
    <autofilterInfo filterID="1245116130">
      <autoFilter xmlns="http://schemas.openxmlformats.org/spreadsheetml/2006/main" ref="A4:BB109">
        <filterColumn colId="0">
          <customFilters>
            <customFilter operator="equal" val="2020自动化04"/>
          </customFilters>
        </filterColumn>
        <filterColumn colId="1">
          <customFilters>
            <customFilter operator="equal" val="朱宇杰"/>
          </customFilters>
        </filterColumn>
      </autoFilter>
    </autofilterInfo>
  </sheetItem>
  <sheetItem sheetStid="8">
    <filterData filterID="325443774"/>
    <autofilterInfo filterID="325443774">
      <autoFilter xmlns="http://schemas.openxmlformats.org/spreadsheetml/2006/main" ref="B1:J15"/>
    </autofilterInfo>
  </sheetItem>
</autofilters>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D5662047-3127-477A-AC3A-1D340467FB4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机器人</vt:lpstr>
      <vt:lpstr>电气</vt:lpstr>
      <vt:lpstr>电信</vt:lpstr>
      <vt:lpstr>通信</vt:lpstr>
      <vt:lpstr>智科</vt:lpstr>
      <vt:lpstr>自动化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Huang Anjou</cp:lastModifiedBy>
  <dcterms:created xsi:type="dcterms:W3CDTF">2006-09-27T19:21:00Z</dcterms:created>
  <dcterms:modified xsi:type="dcterms:W3CDTF">2022-09-26T15:20:20Z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DC7E379E22CF4AF3990A69F1DA8074AB</vt:lpwstr>
  </property>
</Properties>
</file>